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střechy" sheetId="2" r:id="rId2"/>
    <sheet name="SO 02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Oprava střechy'!$C$132:$K$409</definedName>
    <definedName name="_xlnm.Print_Area" localSheetId="1">'SO 01 - Oprava střechy'!$C$4:$J$76,'SO 01 - Oprava střechy'!$C$82:$J$114,'SO 01 - Oprava střechy'!$C$120:$J$409</definedName>
    <definedName name="_xlnm.Print_Titles" localSheetId="1">'SO 01 - Oprava střechy'!$132:$132</definedName>
    <definedName name="_xlnm._FilterDatabase" localSheetId="2" hidden="1">'SO 02 - VRN'!$C$121:$K$143</definedName>
    <definedName name="_xlnm.Print_Area" localSheetId="2">'SO 02 - VRN'!$C$4:$J$76,'SO 02 - VRN'!$C$82:$J$103,'SO 02 - VRN'!$C$109:$J$143</definedName>
    <definedName name="_xlnm.Print_Titles" localSheetId="2">'SO 02 - VRN'!$121:$121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2"/>
  <c r="BH142"/>
  <c r="BF142"/>
  <c r="BE142"/>
  <c r="T142"/>
  <c r="T141"/>
  <c r="R142"/>
  <c r="R141"/>
  <c r="P142"/>
  <c r="P141"/>
  <c r="BI139"/>
  <c r="BH139"/>
  <c r="BF139"/>
  <c r="BE139"/>
  <c r="T139"/>
  <c r="T138"/>
  <c r="R139"/>
  <c r="R138"/>
  <c r="P139"/>
  <c r="P138"/>
  <c r="BI135"/>
  <c r="BH135"/>
  <c r="BF135"/>
  <c r="BE135"/>
  <c r="T135"/>
  <c r="T134"/>
  <c r="R135"/>
  <c r="R134"/>
  <c r="P135"/>
  <c r="P134"/>
  <c r="BI131"/>
  <c r="BH131"/>
  <c r="BF131"/>
  <c r="BE131"/>
  <c r="T131"/>
  <c r="R131"/>
  <c r="P131"/>
  <c r="BI129"/>
  <c r="BH129"/>
  <c r="BF129"/>
  <c r="BE129"/>
  <c r="T129"/>
  <c r="R129"/>
  <c r="P129"/>
  <c r="BI125"/>
  <c r="BH125"/>
  <c r="BF125"/>
  <c r="BE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2" r="J37"/>
  <c r="J36"/>
  <c i="1" r="AY95"/>
  <c i="2" r="J35"/>
  <c i="1" r="AX95"/>
  <c i="2" r="BI408"/>
  <c r="BH408"/>
  <c r="BF408"/>
  <c r="BE408"/>
  <c r="T408"/>
  <c r="R408"/>
  <c r="P408"/>
  <c r="BI406"/>
  <c r="BH406"/>
  <c r="BF406"/>
  <c r="BE406"/>
  <c r="T406"/>
  <c r="R406"/>
  <c r="P406"/>
  <c r="BI404"/>
  <c r="BH404"/>
  <c r="BF404"/>
  <c r="BE404"/>
  <c r="T404"/>
  <c r="R404"/>
  <c r="P404"/>
  <c r="BI402"/>
  <c r="BH402"/>
  <c r="BF402"/>
  <c r="BE402"/>
  <c r="T402"/>
  <c r="R402"/>
  <c r="P402"/>
  <c r="BI399"/>
  <c r="BH399"/>
  <c r="BF399"/>
  <c r="BE399"/>
  <c r="T399"/>
  <c r="R399"/>
  <c r="P399"/>
  <c r="BI397"/>
  <c r="BH397"/>
  <c r="BF397"/>
  <c r="BE397"/>
  <c r="T397"/>
  <c r="R397"/>
  <c r="P397"/>
  <c r="BI394"/>
  <c r="BH394"/>
  <c r="BF394"/>
  <c r="BE394"/>
  <c r="T394"/>
  <c r="R394"/>
  <c r="P394"/>
  <c r="BI392"/>
  <c r="BH392"/>
  <c r="BF392"/>
  <c r="BE392"/>
  <c r="T392"/>
  <c r="R392"/>
  <c r="P392"/>
  <c r="BI390"/>
  <c r="BH390"/>
  <c r="BF390"/>
  <c r="BE390"/>
  <c r="T390"/>
  <c r="R390"/>
  <c r="P390"/>
  <c r="BI388"/>
  <c r="BH388"/>
  <c r="BF388"/>
  <c r="BE388"/>
  <c r="T388"/>
  <c r="R388"/>
  <c r="P388"/>
  <c r="BI386"/>
  <c r="BH386"/>
  <c r="BF386"/>
  <c r="BE386"/>
  <c r="T386"/>
  <c r="R386"/>
  <c r="P386"/>
  <c r="BI384"/>
  <c r="BH384"/>
  <c r="BF384"/>
  <c r="BE384"/>
  <c r="T384"/>
  <c r="R384"/>
  <c r="P384"/>
  <c r="BI382"/>
  <c r="BH382"/>
  <c r="BF382"/>
  <c r="BE382"/>
  <c r="T382"/>
  <c r="R382"/>
  <c r="P382"/>
  <c r="BI380"/>
  <c r="BH380"/>
  <c r="BF380"/>
  <c r="BE380"/>
  <c r="T380"/>
  <c r="R380"/>
  <c r="P380"/>
  <c r="BI378"/>
  <c r="BH378"/>
  <c r="BF378"/>
  <c r="BE378"/>
  <c r="T378"/>
  <c r="R378"/>
  <c r="P378"/>
  <c r="BI376"/>
  <c r="BH376"/>
  <c r="BF376"/>
  <c r="BE376"/>
  <c r="T376"/>
  <c r="R376"/>
  <c r="P376"/>
  <c r="BI374"/>
  <c r="BH374"/>
  <c r="BF374"/>
  <c r="BE374"/>
  <c r="T374"/>
  <c r="R374"/>
  <c r="P374"/>
  <c r="BI372"/>
  <c r="BH372"/>
  <c r="BF372"/>
  <c r="BE372"/>
  <c r="T372"/>
  <c r="R372"/>
  <c r="P372"/>
  <c r="BI370"/>
  <c r="BH370"/>
  <c r="BF370"/>
  <c r="BE370"/>
  <c r="T370"/>
  <c r="R370"/>
  <c r="P370"/>
  <c r="BI368"/>
  <c r="BH368"/>
  <c r="BF368"/>
  <c r="BE368"/>
  <c r="T368"/>
  <c r="R368"/>
  <c r="P368"/>
  <c r="BI366"/>
  <c r="BH366"/>
  <c r="BF366"/>
  <c r="BE366"/>
  <c r="T366"/>
  <c r="R366"/>
  <c r="P366"/>
  <c r="BI364"/>
  <c r="BH364"/>
  <c r="BF364"/>
  <c r="BE364"/>
  <c r="T364"/>
  <c r="R364"/>
  <c r="P364"/>
  <c r="BI362"/>
  <c r="BH362"/>
  <c r="BF362"/>
  <c r="BE362"/>
  <c r="T362"/>
  <c r="R362"/>
  <c r="P362"/>
  <c r="BI360"/>
  <c r="BH360"/>
  <c r="BF360"/>
  <c r="BE360"/>
  <c r="T360"/>
  <c r="R360"/>
  <c r="P360"/>
  <c r="BI356"/>
  <c r="BH356"/>
  <c r="BF356"/>
  <c r="BE356"/>
  <c r="T356"/>
  <c r="R356"/>
  <c r="P356"/>
  <c r="BI354"/>
  <c r="BH354"/>
  <c r="BF354"/>
  <c r="BE354"/>
  <c r="T354"/>
  <c r="R354"/>
  <c r="P354"/>
  <c r="BI352"/>
  <c r="BH352"/>
  <c r="BF352"/>
  <c r="BE352"/>
  <c r="T352"/>
  <c r="R352"/>
  <c r="P352"/>
  <c r="BI350"/>
  <c r="BH350"/>
  <c r="BF350"/>
  <c r="BE350"/>
  <c r="T350"/>
  <c r="R350"/>
  <c r="P350"/>
  <c r="BI348"/>
  <c r="BH348"/>
  <c r="BF348"/>
  <c r="BE348"/>
  <c r="T348"/>
  <c r="R348"/>
  <c r="P348"/>
  <c r="BI346"/>
  <c r="BH346"/>
  <c r="BF346"/>
  <c r="BE346"/>
  <c r="T346"/>
  <c r="R346"/>
  <c r="P346"/>
  <c r="BI343"/>
  <c r="BH343"/>
  <c r="BF343"/>
  <c r="BE343"/>
  <c r="T343"/>
  <c r="T342"/>
  <c r="R343"/>
  <c r="R342"/>
  <c r="P343"/>
  <c r="P342"/>
  <c r="BI340"/>
  <c r="BH340"/>
  <c r="BF340"/>
  <c r="BE340"/>
  <c r="T340"/>
  <c r="R340"/>
  <c r="P340"/>
  <c r="BI338"/>
  <c r="BH338"/>
  <c r="BF338"/>
  <c r="BE338"/>
  <c r="T338"/>
  <c r="R338"/>
  <c r="P338"/>
  <c r="BI336"/>
  <c r="BH336"/>
  <c r="BF336"/>
  <c r="BE336"/>
  <c r="T336"/>
  <c r="R336"/>
  <c r="P336"/>
  <c r="BI334"/>
  <c r="BH334"/>
  <c r="BF334"/>
  <c r="BE334"/>
  <c r="T334"/>
  <c r="R334"/>
  <c r="P334"/>
  <c r="BI332"/>
  <c r="BH332"/>
  <c r="BF332"/>
  <c r="BE332"/>
  <c r="T332"/>
  <c r="R332"/>
  <c r="P332"/>
  <c r="BI330"/>
  <c r="BH330"/>
  <c r="BF330"/>
  <c r="BE330"/>
  <c r="T330"/>
  <c r="R330"/>
  <c r="P330"/>
  <c r="BI328"/>
  <c r="BH328"/>
  <c r="BF328"/>
  <c r="BE328"/>
  <c r="T328"/>
  <c r="R328"/>
  <c r="P328"/>
  <c r="BI326"/>
  <c r="BH326"/>
  <c r="BF326"/>
  <c r="BE326"/>
  <c r="T326"/>
  <c r="R326"/>
  <c r="P326"/>
  <c r="BI324"/>
  <c r="BH324"/>
  <c r="BF324"/>
  <c r="BE324"/>
  <c r="T324"/>
  <c r="R324"/>
  <c r="P324"/>
  <c r="BI322"/>
  <c r="BH322"/>
  <c r="BF322"/>
  <c r="BE322"/>
  <c r="T322"/>
  <c r="R322"/>
  <c r="P322"/>
  <c r="BI320"/>
  <c r="BH320"/>
  <c r="BF320"/>
  <c r="BE320"/>
  <c r="T320"/>
  <c r="R320"/>
  <c r="P320"/>
  <c r="BI317"/>
  <c r="BH317"/>
  <c r="BF317"/>
  <c r="BE317"/>
  <c r="T317"/>
  <c r="R317"/>
  <c r="P317"/>
  <c r="BI314"/>
  <c r="BH314"/>
  <c r="BF314"/>
  <c r="BE314"/>
  <c r="T314"/>
  <c r="R314"/>
  <c r="P314"/>
  <c r="BI312"/>
  <c r="BH312"/>
  <c r="BF312"/>
  <c r="BE312"/>
  <c r="T312"/>
  <c r="R312"/>
  <c r="P312"/>
  <c r="BI310"/>
  <c r="BH310"/>
  <c r="BF310"/>
  <c r="BE310"/>
  <c r="T310"/>
  <c r="R310"/>
  <c r="P310"/>
  <c r="BI308"/>
  <c r="BH308"/>
  <c r="BF308"/>
  <c r="BE308"/>
  <c r="T308"/>
  <c r="R308"/>
  <c r="P308"/>
  <c r="BI305"/>
  <c r="BH305"/>
  <c r="BF305"/>
  <c r="BE305"/>
  <c r="T305"/>
  <c r="R305"/>
  <c r="P305"/>
  <c r="BI303"/>
  <c r="BH303"/>
  <c r="BF303"/>
  <c r="BE303"/>
  <c r="T303"/>
  <c r="R303"/>
  <c r="P303"/>
  <c r="BI301"/>
  <c r="BH301"/>
  <c r="BF301"/>
  <c r="BE301"/>
  <c r="T301"/>
  <c r="R301"/>
  <c r="P301"/>
  <c r="BI299"/>
  <c r="BH299"/>
  <c r="BF299"/>
  <c r="BE299"/>
  <c r="T299"/>
  <c r="R299"/>
  <c r="P299"/>
  <c r="BI297"/>
  <c r="BH297"/>
  <c r="BF297"/>
  <c r="BE297"/>
  <c r="T297"/>
  <c r="R297"/>
  <c r="P297"/>
  <c r="BI295"/>
  <c r="BH295"/>
  <c r="BF295"/>
  <c r="BE295"/>
  <c r="T295"/>
  <c r="R295"/>
  <c r="P295"/>
  <c r="BI293"/>
  <c r="BH293"/>
  <c r="BF293"/>
  <c r="BE293"/>
  <c r="T293"/>
  <c r="R293"/>
  <c r="P293"/>
  <c r="BI291"/>
  <c r="BH291"/>
  <c r="BF291"/>
  <c r="BE291"/>
  <c r="T291"/>
  <c r="R291"/>
  <c r="P291"/>
  <c r="BI289"/>
  <c r="BH289"/>
  <c r="BF289"/>
  <c r="BE289"/>
  <c r="T289"/>
  <c r="R289"/>
  <c r="P289"/>
  <c r="BI287"/>
  <c r="BH287"/>
  <c r="BF287"/>
  <c r="BE287"/>
  <c r="T287"/>
  <c r="R287"/>
  <c r="P287"/>
  <c r="BI285"/>
  <c r="BH285"/>
  <c r="BF285"/>
  <c r="BE285"/>
  <c r="T285"/>
  <c r="R285"/>
  <c r="P285"/>
  <c r="BI283"/>
  <c r="BH283"/>
  <c r="BF283"/>
  <c r="BE283"/>
  <c r="T283"/>
  <c r="R283"/>
  <c r="P283"/>
  <c r="BI281"/>
  <c r="BH281"/>
  <c r="BF281"/>
  <c r="BE281"/>
  <c r="T281"/>
  <c r="R281"/>
  <c r="P281"/>
  <c r="BI279"/>
  <c r="BH279"/>
  <c r="BF279"/>
  <c r="BE279"/>
  <c r="T279"/>
  <c r="R279"/>
  <c r="P279"/>
  <c r="BI277"/>
  <c r="BH277"/>
  <c r="BF277"/>
  <c r="BE277"/>
  <c r="T277"/>
  <c r="R277"/>
  <c r="P277"/>
  <c r="BI275"/>
  <c r="BH275"/>
  <c r="BF275"/>
  <c r="BE275"/>
  <c r="T275"/>
  <c r="R275"/>
  <c r="P275"/>
  <c r="BI273"/>
  <c r="BH273"/>
  <c r="BF273"/>
  <c r="BE273"/>
  <c r="T273"/>
  <c r="R273"/>
  <c r="P273"/>
  <c r="BI271"/>
  <c r="BH271"/>
  <c r="BF271"/>
  <c r="BE271"/>
  <c r="T271"/>
  <c r="R271"/>
  <c r="P271"/>
  <c r="BI269"/>
  <c r="BH269"/>
  <c r="BF269"/>
  <c r="BE269"/>
  <c r="T269"/>
  <c r="R269"/>
  <c r="P269"/>
  <c r="BI267"/>
  <c r="BH267"/>
  <c r="BF267"/>
  <c r="BE267"/>
  <c r="T267"/>
  <c r="R267"/>
  <c r="P267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7"/>
  <c r="BH257"/>
  <c r="BF257"/>
  <c r="BE257"/>
  <c r="T257"/>
  <c r="R257"/>
  <c r="P257"/>
  <c r="BI255"/>
  <c r="BH255"/>
  <c r="BF255"/>
  <c r="BE255"/>
  <c r="T255"/>
  <c r="R255"/>
  <c r="P255"/>
  <c r="BI253"/>
  <c r="BH253"/>
  <c r="BF253"/>
  <c r="BE253"/>
  <c r="T253"/>
  <c r="R253"/>
  <c r="P253"/>
  <c r="BI251"/>
  <c r="BH251"/>
  <c r="BF251"/>
  <c r="BE251"/>
  <c r="T251"/>
  <c r="R251"/>
  <c r="P251"/>
  <c r="BI249"/>
  <c r="BH249"/>
  <c r="BF249"/>
  <c r="BE249"/>
  <c r="T249"/>
  <c r="R249"/>
  <c r="P249"/>
  <c r="BI247"/>
  <c r="BH247"/>
  <c r="BF247"/>
  <c r="BE247"/>
  <c r="T247"/>
  <c r="R247"/>
  <c r="P247"/>
  <c r="BI244"/>
  <c r="BH244"/>
  <c r="BF244"/>
  <c r="BE244"/>
  <c r="T244"/>
  <c r="R244"/>
  <c r="P244"/>
  <c r="BI242"/>
  <c r="BH242"/>
  <c r="BF242"/>
  <c r="BE242"/>
  <c r="T242"/>
  <c r="R242"/>
  <c r="P242"/>
  <c r="BI240"/>
  <c r="BH240"/>
  <c r="BF240"/>
  <c r="BE240"/>
  <c r="T240"/>
  <c r="R240"/>
  <c r="P240"/>
  <c r="BI238"/>
  <c r="BH238"/>
  <c r="BF238"/>
  <c r="BE238"/>
  <c r="T238"/>
  <c r="R238"/>
  <c r="P238"/>
  <c r="BI236"/>
  <c r="BH236"/>
  <c r="BF236"/>
  <c r="BE236"/>
  <c r="T236"/>
  <c r="R236"/>
  <c r="P236"/>
  <c r="BI234"/>
  <c r="BH234"/>
  <c r="BF234"/>
  <c r="BE234"/>
  <c r="T234"/>
  <c r="R234"/>
  <c r="P234"/>
  <c r="BI231"/>
  <c r="BH231"/>
  <c r="BF231"/>
  <c r="BE231"/>
  <c r="T231"/>
  <c r="R231"/>
  <c r="P231"/>
  <c r="BI229"/>
  <c r="BH229"/>
  <c r="BF229"/>
  <c r="BE229"/>
  <c r="T229"/>
  <c r="R229"/>
  <c r="P229"/>
  <c r="BI227"/>
  <c r="BH227"/>
  <c r="BF227"/>
  <c r="BE227"/>
  <c r="T227"/>
  <c r="R227"/>
  <c r="P227"/>
  <c r="BI225"/>
  <c r="BH225"/>
  <c r="BF225"/>
  <c r="BE225"/>
  <c r="T225"/>
  <c r="R225"/>
  <c r="P225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1"/>
  <c r="BH211"/>
  <c r="BF211"/>
  <c r="BE211"/>
  <c r="T211"/>
  <c r="R211"/>
  <c r="P211"/>
  <c r="BI208"/>
  <c r="BH208"/>
  <c r="BF208"/>
  <c r="BE208"/>
  <c r="T208"/>
  <c r="R208"/>
  <c r="P208"/>
  <c r="BI206"/>
  <c r="BH206"/>
  <c r="BF206"/>
  <c r="BE206"/>
  <c r="T206"/>
  <c r="R206"/>
  <c r="P206"/>
  <c r="BI204"/>
  <c r="BH204"/>
  <c r="BF204"/>
  <c r="BE204"/>
  <c r="T204"/>
  <c r="R204"/>
  <c r="P204"/>
  <c r="BI202"/>
  <c r="BH202"/>
  <c r="BF202"/>
  <c r="BE202"/>
  <c r="T202"/>
  <c r="R202"/>
  <c r="P202"/>
  <c r="BI200"/>
  <c r="BH200"/>
  <c r="BF200"/>
  <c r="BE200"/>
  <c r="T200"/>
  <c r="R200"/>
  <c r="P200"/>
  <c r="BI198"/>
  <c r="BH198"/>
  <c r="BF198"/>
  <c r="BE198"/>
  <c r="T198"/>
  <c r="R198"/>
  <c r="P198"/>
  <c r="BI196"/>
  <c r="BH196"/>
  <c r="BF196"/>
  <c r="BE196"/>
  <c r="T196"/>
  <c r="R196"/>
  <c r="P196"/>
  <c r="BI194"/>
  <c r="BH194"/>
  <c r="BF194"/>
  <c r="BE194"/>
  <c r="T194"/>
  <c r="R194"/>
  <c r="P194"/>
  <c r="BI191"/>
  <c r="BH191"/>
  <c r="BF191"/>
  <c r="BE191"/>
  <c r="T191"/>
  <c r="R191"/>
  <c r="P191"/>
  <c r="BI189"/>
  <c r="BH189"/>
  <c r="BF189"/>
  <c r="BE189"/>
  <c r="T189"/>
  <c r="R189"/>
  <c r="P189"/>
  <c r="BI185"/>
  <c r="BH185"/>
  <c r="BF185"/>
  <c r="BE185"/>
  <c r="T185"/>
  <c r="R185"/>
  <c r="P185"/>
  <c r="BI182"/>
  <c r="BH182"/>
  <c r="BF182"/>
  <c r="BE182"/>
  <c r="T182"/>
  <c r="R182"/>
  <c r="P182"/>
  <c r="BI180"/>
  <c r="BH180"/>
  <c r="BF180"/>
  <c r="BE180"/>
  <c r="T180"/>
  <c r="R180"/>
  <c r="P180"/>
  <c r="BI177"/>
  <c r="BH177"/>
  <c r="BF177"/>
  <c r="BE177"/>
  <c r="T177"/>
  <c r="T176"/>
  <c r="R177"/>
  <c r="R176"/>
  <c r="P177"/>
  <c r="P176"/>
  <c r="BI174"/>
  <c r="BH174"/>
  <c r="BF174"/>
  <c r="BE174"/>
  <c r="T174"/>
  <c r="R174"/>
  <c r="P174"/>
  <c r="BI172"/>
  <c r="BH172"/>
  <c r="BF172"/>
  <c r="BE172"/>
  <c r="T172"/>
  <c r="R172"/>
  <c r="P172"/>
  <c r="BI170"/>
  <c r="BH170"/>
  <c r="BF170"/>
  <c r="BE170"/>
  <c r="T170"/>
  <c r="R170"/>
  <c r="P170"/>
  <c r="BI168"/>
  <c r="BH168"/>
  <c r="BF168"/>
  <c r="BE168"/>
  <c r="T168"/>
  <c r="R168"/>
  <c r="P168"/>
  <c r="BI164"/>
  <c r="BH164"/>
  <c r="BF164"/>
  <c r="BE164"/>
  <c r="T164"/>
  <c r="R164"/>
  <c r="P164"/>
  <c r="BI162"/>
  <c r="BH162"/>
  <c r="BF162"/>
  <c r="BE162"/>
  <c r="T162"/>
  <c r="R162"/>
  <c r="P162"/>
  <c r="BI160"/>
  <c r="BH160"/>
  <c r="BF160"/>
  <c r="BE160"/>
  <c r="T160"/>
  <c r="R160"/>
  <c r="P160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1"/>
  <c r="BH151"/>
  <c r="BF151"/>
  <c r="BE151"/>
  <c r="T151"/>
  <c r="R151"/>
  <c r="P151"/>
  <c r="BI149"/>
  <c r="BH149"/>
  <c r="BF149"/>
  <c r="BE149"/>
  <c r="T149"/>
  <c r="R149"/>
  <c r="P149"/>
  <c r="BI147"/>
  <c r="BH147"/>
  <c r="BF147"/>
  <c r="BE147"/>
  <c r="T147"/>
  <c r="R147"/>
  <c r="P147"/>
  <c r="BI145"/>
  <c r="BH145"/>
  <c r="BF145"/>
  <c r="BE145"/>
  <c r="T145"/>
  <c r="R145"/>
  <c r="P145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127"/>
  <c r="E7"/>
  <c r="E85"/>
  <c i="1" r="L90"/>
  <c r="AM90"/>
  <c r="AM89"/>
  <c r="L89"/>
  <c r="AM87"/>
  <c r="L87"/>
  <c r="L85"/>
  <c r="L84"/>
  <c i="3" r="BK142"/>
  <c r="BK131"/>
  <c r="J129"/>
  <c r="BK125"/>
  <c i="2" r="J404"/>
  <c r="BK397"/>
  <c r="BK394"/>
  <c r="J392"/>
  <c r="BK386"/>
  <c r="BK380"/>
  <c r="J374"/>
  <c r="J372"/>
  <c r="J370"/>
  <c r="BK368"/>
  <c r="BK366"/>
  <c r="BK362"/>
  <c r="J356"/>
  <c r="BK352"/>
  <c r="J348"/>
  <c r="J346"/>
  <c r="J343"/>
  <c r="BK336"/>
  <c r="BK330"/>
  <c r="BK328"/>
  <c r="J326"/>
  <c r="BK322"/>
  <c r="BK317"/>
  <c r="BK310"/>
  <c r="J308"/>
  <c r="J305"/>
  <c r="J299"/>
  <c r="J293"/>
  <c r="BK289"/>
  <c r="BK287"/>
  <c r="BK283"/>
  <c r="J279"/>
  <c r="J275"/>
  <c r="J273"/>
  <c r="BK269"/>
  <c r="J263"/>
  <c r="J255"/>
  <c r="J234"/>
  <c r="J231"/>
  <c r="J225"/>
  <c r="BK219"/>
  <c r="BK215"/>
  <c r="J213"/>
  <c r="J208"/>
  <c r="BK206"/>
  <c r="BK202"/>
  <c r="J198"/>
  <c r="J191"/>
  <c r="BK185"/>
  <c r="BK182"/>
  <c r="J172"/>
  <c r="BK168"/>
  <c r="BK162"/>
  <c r="J157"/>
  <c r="J153"/>
  <c r="J151"/>
  <c r="J147"/>
  <c r="BK145"/>
  <c r="J140"/>
  <c r="J138"/>
  <c i="3" r="J139"/>
  <c r="J135"/>
  <c r="J131"/>
  <c r="BK129"/>
  <c i="2" r="J406"/>
  <c r="BK404"/>
  <c r="BK402"/>
  <c r="BK399"/>
  <c r="J397"/>
  <c r="BK390"/>
  <c r="BK388"/>
  <c r="J386"/>
  <c r="J380"/>
  <c r="BK378"/>
  <c r="BK374"/>
  <c r="J368"/>
  <c r="J364"/>
  <c r="J362"/>
  <c r="BK360"/>
  <c r="BK356"/>
  <c r="J352"/>
  <c r="J350"/>
  <c r="BK348"/>
  <c r="BK338"/>
  <c r="BK334"/>
  <c r="BK332"/>
  <c r="J328"/>
  <c r="J324"/>
  <c r="J317"/>
  <c r="J314"/>
  <c r="J312"/>
  <c r="BK301"/>
  <c r="BK299"/>
  <c r="J291"/>
  <c r="BK285"/>
  <c r="J281"/>
  <c r="J277"/>
  <c r="BK271"/>
  <c r="BK267"/>
  <c r="J265"/>
  <c r="J261"/>
  <c r="J259"/>
  <c r="BK257"/>
  <c r="BK255"/>
  <c r="J253"/>
  <c r="BK244"/>
  <c r="BK240"/>
  <c r="BK236"/>
  <c r="BK229"/>
  <c r="J227"/>
  <c r="J221"/>
  <c r="J217"/>
  <c r="J215"/>
  <c r="BK208"/>
  <c r="BK204"/>
  <c r="BK198"/>
  <c r="J196"/>
  <c r="BK194"/>
  <c r="BK191"/>
  <c r="J189"/>
  <c r="J180"/>
  <c r="J177"/>
  <c r="J174"/>
  <c r="BK170"/>
  <c r="J160"/>
  <c r="BK149"/>
  <c r="BK138"/>
  <c r="J136"/>
  <c i="3" r="J142"/>
  <c r="BK139"/>
  <c r="BK135"/>
  <c r="J125"/>
  <c i="2" r="BK408"/>
  <c r="J402"/>
  <c r="J394"/>
  <c r="BK392"/>
  <c r="J390"/>
  <c r="BK384"/>
  <c r="BK382"/>
  <c r="BK376"/>
  <c r="BK372"/>
  <c r="BK364"/>
  <c r="BK354"/>
  <c r="BK350"/>
  <c r="BK343"/>
  <c r="J340"/>
  <c r="J336"/>
  <c r="J330"/>
  <c r="J322"/>
  <c r="J320"/>
  <c r="BK314"/>
  <c r="BK308"/>
  <c r="BK305"/>
  <c r="J303"/>
  <c r="BK297"/>
  <c r="BK295"/>
  <c r="BK291"/>
  <c r="J289"/>
  <c r="J287"/>
  <c r="J283"/>
  <c r="BK279"/>
  <c r="J269"/>
  <c r="J267"/>
  <c r="BK265"/>
  <c r="BK263"/>
  <c r="BK261"/>
  <c r="BK251"/>
  <c r="J249"/>
  <c r="BK247"/>
  <c r="J244"/>
  <c r="J242"/>
  <c r="BK238"/>
  <c r="J236"/>
  <c r="BK227"/>
  <c r="J223"/>
  <c r="BK211"/>
  <c r="BK200"/>
  <c r="J194"/>
  <c r="BK189"/>
  <c r="BK180"/>
  <c r="BK177"/>
  <c r="BK174"/>
  <c r="BK172"/>
  <c r="J170"/>
  <c r="J164"/>
  <c r="J162"/>
  <c r="BK160"/>
  <c r="BK157"/>
  <c r="BK155"/>
  <c r="J145"/>
  <c r="BK142"/>
  <c r="BK136"/>
  <c r="J408"/>
  <c r="BK406"/>
  <c r="J399"/>
  <c r="J388"/>
  <c r="J384"/>
  <c r="J382"/>
  <c r="J378"/>
  <c r="J376"/>
  <c r="BK370"/>
  <c r="J366"/>
  <c r="J360"/>
  <c r="J354"/>
  <c r="BK346"/>
  <c r="BK340"/>
  <c r="J338"/>
  <c r="J334"/>
  <c r="J332"/>
  <c r="BK326"/>
  <c r="BK324"/>
  <c r="BK320"/>
  <c r="BK312"/>
  <c r="J310"/>
  <c r="BK303"/>
  <c r="J301"/>
  <c r="J297"/>
  <c r="J295"/>
  <c r="BK293"/>
  <c r="J285"/>
  <c r="BK281"/>
  <c r="BK277"/>
  <c r="BK275"/>
  <c r="BK273"/>
  <c r="J271"/>
  <c r="BK259"/>
  <c r="J257"/>
  <c r="BK253"/>
  <c r="J251"/>
  <c r="BK249"/>
  <c r="J247"/>
  <c r="BK242"/>
  <c r="J240"/>
  <c r="J238"/>
  <c r="BK234"/>
  <c r="BK231"/>
  <c r="J229"/>
  <c r="BK225"/>
  <c r="BK223"/>
  <c r="BK221"/>
  <c r="J219"/>
  <c r="BK217"/>
  <c r="BK213"/>
  <c r="J211"/>
  <c r="J206"/>
  <c r="J204"/>
  <c r="J202"/>
  <c r="J200"/>
  <c r="BK196"/>
  <c r="J185"/>
  <c r="J182"/>
  <c r="J168"/>
  <c r="BK164"/>
  <c r="J155"/>
  <c r="BK153"/>
  <c r="BK151"/>
  <c r="J149"/>
  <c r="BK147"/>
  <c r="J142"/>
  <c r="BK140"/>
  <c i="1" r="AS94"/>
  <c i="2" l="1" r="T246"/>
  <c r="P135"/>
  <c r="T135"/>
  <c r="T144"/>
  <c r="P159"/>
  <c r="T179"/>
  <c r="P188"/>
  <c r="BK210"/>
  <c r="J210"/>
  <c r="J105"/>
  <c r="R210"/>
  <c r="P246"/>
  <c r="R307"/>
  <c r="BK345"/>
  <c r="J345"/>
  <c r="J109"/>
  <c r="R345"/>
  <c r="P359"/>
  <c r="BK396"/>
  <c r="J396"/>
  <c r="J112"/>
  <c r="R396"/>
  <c r="P401"/>
  <c r="BK144"/>
  <c r="J144"/>
  <c r="J99"/>
  <c r="R144"/>
  <c r="T159"/>
  <c r="BK179"/>
  <c r="J179"/>
  <c r="J102"/>
  <c r="P179"/>
  <c r="BK188"/>
  <c r="P210"/>
  <c r="BK246"/>
  <c r="J246"/>
  <c r="J106"/>
  <c r="BK307"/>
  <c r="J307"/>
  <c r="J107"/>
  <c r="P307"/>
  <c r="P345"/>
  <c r="T345"/>
  <c r="T359"/>
  <c r="T396"/>
  <c r="R401"/>
  <c i="3" r="P128"/>
  <c r="P123"/>
  <c r="P122"/>
  <c i="1" r="AU96"/>
  <c i="3" r="R128"/>
  <c r="R123"/>
  <c r="R122"/>
  <c i="2" r="BK135"/>
  <c r="J135"/>
  <c r="J98"/>
  <c r="R135"/>
  <c r="P144"/>
  <c r="BK159"/>
  <c r="J159"/>
  <c r="J100"/>
  <c r="R159"/>
  <c r="R179"/>
  <c r="R188"/>
  <c r="T188"/>
  <c r="T210"/>
  <c r="R246"/>
  <c r="T307"/>
  <c r="BK359"/>
  <c r="J359"/>
  <c r="J111"/>
  <c r="R359"/>
  <c r="R358"/>
  <c r="P396"/>
  <c r="BK401"/>
  <c r="J401"/>
  <c r="J113"/>
  <c r="T401"/>
  <c i="3" r="BK128"/>
  <c r="J128"/>
  <c r="J99"/>
  <c r="T128"/>
  <c r="T123"/>
  <c r="T122"/>
  <c i="2" r="E123"/>
  <c r="BG145"/>
  <c r="BG151"/>
  <c r="BG157"/>
  <c r="BG162"/>
  <c r="BG164"/>
  <c r="BG174"/>
  <c r="BG189"/>
  <c r="BG194"/>
  <c r="BG200"/>
  <c r="BG204"/>
  <c r="BG206"/>
  <c r="BG211"/>
  <c r="BG215"/>
  <c r="BG219"/>
  <c r="BG221"/>
  <c r="BG223"/>
  <c r="BG229"/>
  <c r="BG231"/>
  <c r="BG236"/>
  <c r="BG242"/>
  <c r="BG251"/>
  <c r="BG257"/>
  <c r="BG269"/>
  <c r="BG271"/>
  <c r="BG275"/>
  <c r="BG279"/>
  <c r="BG283"/>
  <c r="BG291"/>
  <c r="BG310"/>
  <c r="BG322"/>
  <c r="BG324"/>
  <c r="BG330"/>
  <c r="BG338"/>
  <c r="BG340"/>
  <c r="BG343"/>
  <c r="BG364"/>
  <c r="BG380"/>
  <c r="BG382"/>
  <c r="BG397"/>
  <c r="BG399"/>
  <c r="BG404"/>
  <c r="J89"/>
  <c r="F92"/>
  <c r="BG138"/>
  <c r="BG140"/>
  <c r="BG147"/>
  <c r="BG153"/>
  <c r="BG172"/>
  <c r="BG180"/>
  <c r="BG185"/>
  <c r="BG198"/>
  <c r="BG225"/>
  <c r="BG234"/>
  <c r="BG238"/>
  <c r="BG240"/>
  <c r="BG247"/>
  <c r="BG249"/>
  <c r="BG259"/>
  <c r="BG261"/>
  <c r="BG263"/>
  <c r="BG277"/>
  <c r="BG289"/>
  <c r="BG293"/>
  <c r="BG295"/>
  <c r="BG301"/>
  <c r="BG303"/>
  <c r="BG312"/>
  <c r="BG334"/>
  <c r="BG348"/>
  <c r="BG352"/>
  <c r="BG362"/>
  <c r="BG370"/>
  <c r="BG374"/>
  <c r="BG390"/>
  <c r="BG394"/>
  <c r="BK176"/>
  <c r="J176"/>
  <c r="J101"/>
  <c i="3" r="F92"/>
  <c r="BG139"/>
  <c i="2" r="BG136"/>
  <c r="BG142"/>
  <c r="BG155"/>
  <c r="BG168"/>
  <c r="BG177"/>
  <c r="BG196"/>
  <c r="BG202"/>
  <c r="BG208"/>
  <c r="BG227"/>
  <c r="BG244"/>
  <c r="BG253"/>
  <c r="BG255"/>
  <c r="BG265"/>
  <c r="BG297"/>
  <c r="BG299"/>
  <c r="BG332"/>
  <c r="BG336"/>
  <c r="BG354"/>
  <c r="BG360"/>
  <c r="BG366"/>
  <c r="BG372"/>
  <c r="BG376"/>
  <c r="BG386"/>
  <c r="BG388"/>
  <c r="BK342"/>
  <c r="J342"/>
  <c r="J108"/>
  <c i="3" r="J89"/>
  <c r="E112"/>
  <c r="BG129"/>
  <c r="BG142"/>
  <c r="BK124"/>
  <c r="J124"/>
  <c r="J98"/>
  <c r="BK134"/>
  <c r="J134"/>
  <c r="J100"/>
  <c r="BK138"/>
  <c r="J138"/>
  <c r="J101"/>
  <c i="2" r="BG149"/>
  <c r="BG160"/>
  <c r="BG170"/>
  <c r="BG182"/>
  <c r="BG191"/>
  <c r="BG213"/>
  <c r="BG217"/>
  <c r="BG267"/>
  <c r="BG273"/>
  <c r="BG281"/>
  <c r="BG285"/>
  <c r="BG287"/>
  <c r="BG305"/>
  <c r="BG308"/>
  <c r="BG314"/>
  <c r="BG317"/>
  <c r="BG320"/>
  <c r="BG326"/>
  <c r="BG328"/>
  <c r="BG346"/>
  <c r="BG350"/>
  <c r="BG356"/>
  <c r="BG368"/>
  <c r="BG378"/>
  <c r="BG384"/>
  <c r="BG392"/>
  <c r="BG402"/>
  <c r="BG406"/>
  <c r="BG408"/>
  <c i="3" r="BG125"/>
  <c r="BG131"/>
  <c r="BG135"/>
  <c r="BK141"/>
  <c r="J141"/>
  <c r="J102"/>
  <c i="2" r="F36"/>
  <c i="1" r="BC95"/>
  <c i="3" r="F33"/>
  <c i="1" r="AZ96"/>
  <c i="2" r="F33"/>
  <c i="1" r="AZ95"/>
  <c i="2" r="J33"/>
  <c i="1" r="AV95"/>
  <c i="2" r="F37"/>
  <c i="1" r="BD95"/>
  <c i="2" r="J34"/>
  <c i="1" r="AW95"/>
  <c i="3" r="J34"/>
  <c i="1" r="AW96"/>
  <c i="3" r="F36"/>
  <c i="1" r="BC96"/>
  <c i="3" r="F37"/>
  <c i="1" r="BD96"/>
  <c i="3" r="F34"/>
  <c i="1" r="BA96"/>
  <c i="2" r="F34"/>
  <c i="1" r="BA95"/>
  <c i="3" r="J33"/>
  <c i="1" r="AV96"/>
  <c i="2" l="1" r="T187"/>
  <c r="T134"/>
  <c r="P134"/>
  <c r="R134"/>
  <c r="T358"/>
  <c r="BK187"/>
  <c r="J187"/>
  <c r="J103"/>
  <c r="R187"/>
  <c r="P358"/>
  <c r="P187"/>
  <c r="BK358"/>
  <c r="J358"/>
  <c r="J110"/>
  <c r="BK134"/>
  <c r="BK133"/>
  <c r="J133"/>
  <c r="J188"/>
  <c r="J104"/>
  <c i="3" r="BK123"/>
  <c r="J123"/>
  <c r="J97"/>
  <c i="1" r="BC94"/>
  <c r="W32"/>
  <c r="BA94"/>
  <c r="AW94"/>
  <c r="AK30"/>
  <c i="2" r="J30"/>
  <c i="1" r="AG95"/>
  <c r="AZ94"/>
  <c r="W29"/>
  <c i="2" r="F35"/>
  <c i="1" r="BB95"/>
  <c r="AT95"/>
  <c r="AT96"/>
  <c r="BD94"/>
  <c r="W33"/>
  <c i="3" r="F35"/>
  <c i="1" r="BB96"/>
  <c i="2" l="1" r="R133"/>
  <c r="P133"/>
  <c i="1" r="AU95"/>
  <c i="2" r="T133"/>
  <c r="J39"/>
  <c r="J134"/>
  <c r="J97"/>
  <c i="3" r="BK122"/>
  <c r="J122"/>
  <c i="2" r="J96"/>
  <c i="1" r="AN95"/>
  <c r="AU94"/>
  <c r="BB94"/>
  <c r="W31"/>
  <c r="AV94"/>
  <c r="AK29"/>
  <c i="3" r="J30"/>
  <c i="1" r="AG96"/>
  <c r="AN96"/>
  <c r="AY94"/>
  <c r="W30"/>
  <c i="3" l="1" r="J96"/>
  <c r="J39"/>
  <c i="1" r="AG94"/>
  <c r="AX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<sst xmlns="http://schemas.openxmlformats.org/spreadsheetml/2006/main">
  <si>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</si>
  <si>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</si>
  <si>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</si>
  <si>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</si>
  <si>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</si>
  <si>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{8aa4bdfb-8aba-4aad-ae39-4a89a7a456af}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</si>
  <si>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</si>
  <si>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</si>
  <si>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</si>
  <si>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</si>
  <si>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</si>
  <si>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</si>
  <si>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</si>
  <si>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</si>
  <si>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65421054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</si>
  <si>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</si>
  <si>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</si>
  <si>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Jarošov nad Nežárkou ON - oprava výpravní budovy</t>
  </si>
  <si>
    <t>KSO:</t>
  </si>
  <si>
    <t>CC-CZ:</t>
  </si>
  <si>
    <t>Místo:</t>
  </si>
  <si>
    <t xml:space="preserve"> </t>
  </si>
  <si>
    <t>Datum:</t>
  </si>
  <si>
    <t>26. 4. 2021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</si>
  <si>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</si>
  <si>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</si>
  <si>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</si>
  <si>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</si>
  <si>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</si>
  <si>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</si>
  <si>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</si>
  <si>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</si>
  <si>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</si>
  <si>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</si>
  <si>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</si>
  <si>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</si>
  <si>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</si>
  <si>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</si>
  <si>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</si>
  <si>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</si>
  <si>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</si>
  <si>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</si>
  <si>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</si>
  <si>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</si>
  <si>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</si>
  <si>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</si>
  <si>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</si>
  <si>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</si>
  <si>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</si>
  <si>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</si>
  <si>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</si>
  <si>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</si>
  <si>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</si>
  <si>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</si>
  <si>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</si>
  <si>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</si>
  <si>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</si>
  <si>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</si>
  <si>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</si>
  <si>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</si>
  <si>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</si>
  <si>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</si>
  <si>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</si>
  <si>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</si>
  <si>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</si>
  <si>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</si>
  <si>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</si>
  <si>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</si>
  <si>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</si>
  <si>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</si>
  <si>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</si>
  <si>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</si>
  <si>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</si>
  <si>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</si>
  <si>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</si>
  <si>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</si>
  <si>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</si>
  <si>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</si>
  <si>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</si>
  <si>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střechy</t>
  </si>
  <si>
    <t>STA</t>
  </si>
  <si>
    <t>1</t>
  </si>
  <si>
    <t>{7872d853-815e-4a49-9904-e1243b65ae26}</t>
  </si>
  <si>
    <t>2</t>
  </si>
  <si>
    <t>SO 02</t>
  </si>
  <si>
    <t>VRN</t>
  </si>
  <si>
    <t>{3fd884ed-198f-4161-8f38-6aa4fd9b4472}</t>
  </si>
  <si>
    <t>KRYCÍ LIST SOUPISU PRACÍ</t>
  </si>
  <si>
    <t>Objekt:</t>
  </si>
  <si>
    <t>SO 01 - Oprava střechy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</si>
  <si>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</si>
  <si>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</si>
  <si>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</si>
  <si>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</si>
  <si>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</si>
  <si>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</si>
  <si>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</si>
  <si>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</si>
  <si>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</si>
  <si>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</si>
  <si>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713 - Izolace tepelné</t>
  </si>
  <si>
    <t>PSV - Práce a dodávky PSV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</si>
  <si>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</si>
  <si>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</si>
  <si>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</si>
  <si>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</si>
  <si>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</si>
  <si>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</si>
  <si>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</si>
  <si>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</si>
  <si>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</si>
  <si>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</si>
  <si>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</si>
  <si>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</si>
  <si>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</si>
  <si>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</si>
  <si>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</si>
  <si>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</si>
  <si>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</si>
  <si>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</si>
  <si>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</si>
  <si>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</si>
  <si>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</si>
  <si>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</si>
  <si>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</si>
  <si>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</si>
  <si>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</si>
  <si>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</si>
  <si>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</si>
  <si>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</si>
  <si>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119002121</t>
  </si>
  <si>
    <t>Přechodová lávka délky do 2 m včetně zábradlí pro zabezpečení výkopu zřízení</t>
  </si>
  <si>
    <t>kus</t>
  </si>
  <si>
    <t>4</t>
  </si>
  <si>
    <t>-684377966</t>
  </si>
  <si>
    <t>PP</t>
  </si>
  <si>
    <t>119002122</t>
  </si>
  <si>
    <t>Přechodová lávka délky do 2 m včetně zábradlí pro zabezpečení výkopu odstranění</t>
  </si>
  <si>
    <t>712930495</t>
  </si>
  <si>
    <t>3</t>
  </si>
  <si>
    <t>119003131</t>
  </si>
  <si>
    <t>Výstražná páska pro zabezpečení výkopu zřízení</t>
  </si>
  <si>
    <t>m</t>
  </si>
  <si>
    <t>507026108</t>
  </si>
  <si>
    <t>119003132</t>
  </si>
  <si>
    <t>Výstražná páska pro zabezpečení výkopu odstranění</t>
  </si>
  <si>
    <t>-278490800</t>
  </si>
  <si>
    <t>9</t>
  </si>
  <si>
    <t>Ostatní konstrukce a práce, bourání</t>
  </si>
  <si>
    <t>5</t>
  </si>
  <si>
    <t>941111121</t>
  </si>
  <si>
    <t>Montáž lešení řadového trubkového lehkého s podlahami zatížení do 200 kg/m2 š do 1,2 m v do 10 m</t>
  </si>
  <si>
    <t>m2</t>
  </si>
  <si>
    <t>2128526828</t>
  </si>
  <si>
    <t>6</t>
  </si>
  <si>
    <t>941111222</t>
  </si>
  <si>
    <t>Příplatek k lešení řadovému trubkovému lehkému s podlahami š 1,2 m v 25 m za první a ZKD den použití</t>
  </si>
  <si>
    <t>-1596436103</t>
  </si>
  <si>
    <t>7</t>
  </si>
  <si>
    <t>941111822</t>
  </si>
  <si>
    <t>Demontáž lešení řadového trubkového lehkého s podlahami zatížení do 200 kg/m2 š do 1,2 m v do 25 m</t>
  </si>
  <si>
    <t>1619660648</t>
  </si>
  <si>
    <t>8</t>
  </si>
  <si>
    <t>944511111</t>
  </si>
  <si>
    <t>Montáž ochranné sítě z textilie z umělých vláken</t>
  </si>
  <si>
    <t>1196639867</t>
  </si>
  <si>
    <t>944511211</t>
  </si>
  <si>
    <t>Příplatek k ochranné síti za první a ZKD den použití</t>
  </si>
  <si>
    <t>1703501690</t>
  </si>
  <si>
    <t>10</t>
  </si>
  <si>
    <t>944511811</t>
  </si>
  <si>
    <t>Demontáž ochranné sítě z textilie z umělých vláken</t>
  </si>
  <si>
    <t>1405648548</t>
  </si>
  <si>
    <t>11</t>
  </si>
  <si>
    <t>962032641</t>
  </si>
  <si>
    <t>Bourání zdiva komínového nad střechou z cihel na MC</t>
  </si>
  <si>
    <t>m3</t>
  </si>
  <si>
    <t>2035811996</t>
  </si>
  <si>
    <t>997</t>
  </si>
  <si>
    <t>Přesun sutě</t>
  </si>
  <si>
    <t>12</t>
  </si>
  <si>
    <t>997013213</t>
  </si>
  <si>
    <t>Vnitrostaveništní doprava suti a vybouraných hmot pro budovy v do 12 m ručně</t>
  </si>
  <si>
    <t>t</t>
  </si>
  <si>
    <t>-139022125</t>
  </si>
  <si>
    <t>13</t>
  </si>
  <si>
    <t>997013501</t>
  </si>
  <si>
    <t>Odvoz suti a vybouraných hmot na skládku nebo meziskládku do 1 km se složením</t>
  </si>
  <si>
    <t>1263552049</t>
  </si>
  <si>
    <t>14</t>
  </si>
  <si>
    <t>997013509</t>
  </si>
  <si>
    <t>Příplatek k odvozu suti a vybouraných hmot na skládku ZKD 1 km přes 1 km</t>
  </si>
  <si>
    <t>1352440338</t>
  </si>
  <si>
    <t>VV</t>
  </si>
  <si>
    <t>28,869</t>
  </si>
  <si>
    <t>28,869*13 'Přepočtené koeficientem množství</t>
  </si>
  <si>
    <t>997013645</t>
  </si>
  <si>
    <t>Poplatek za uložení na skládce (skládkovné) odpadu asfaltového bez dehtu kód odpadu 17 03 02</t>
  </si>
  <si>
    <t>2054570909</t>
  </si>
  <si>
    <t>16</t>
  </si>
  <si>
    <t>997013811</t>
  </si>
  <si>
    <t>Poplatek za uložení na skládce (skládkovné) stavebního odpadu dřevěného kód odpadu 17 02 01</t>
  </si>
  <si>
    <t>1668736235</t>
  </si>
  <si>
    <t>17</t>
  </si>
  <si>
    <t>997013821</t>
  </si>
  <si>
    <t>Poplatek za uložení na skládce (skládkovné) stavebního odpadu s obsahem azbestu kód odpadu 17 06 05</t>
  </si>
  <si>
    <t>-695139786</t>
  </si>
  <si>
    <t>18</t>
  </si>
  <si>
    <t>997013871</t>
  </si>
  <si>
    <t xml:space="preserve">Poplatek za uložení stavebního odpadu na recyklační skládce (skládkovné) směsného stavebního a demoličního kód odpadu  17 09 04</t>
  </si>
  <si>
    <t>-886419769</t>
  </si>
  <si>
    <t>998</t>
  </si>
  <si>
    <t>Přesun hmot</t>
  </si>
  <si>
    <t>19</t>
  </si>
  <si>
    <t>998018002</t>
  </si>
  <si>
    <t>Přesun hmot ruční pro budovy v do 12 m</t>
  </si>
  <si>
    <t>-479313073</t>
  </si>
  <si>
    <t xml:space="preserve">Přesun hmot pro budovy občanské výstavby, bydlení, výrobu a služby  ruční - bez užití mechanizace vodorovná dopravní vzdálenost do 100 m pro budovy s jakoukoliv nosnou konstrukcí výšky přes 6 do 12 m</t>
  </si>
  <si>
    <t>713</t>
  </si>
  <si>
    <t>Izolace tepelné</t>
  </si>
  <si>
    <t>20</t>
  </si>
  <si>
    <t>713151811</t>
  </si>
  <si>
    <t>Odstranění tepelné izolace střech šikmých volně kladené mezi krokve z vláknitých materiálů suchých tl do 100 mm</t>
  </si>
  <si>
    <t>363568773</t>
  </si>
  <si>
    <t>Odstranění tepelné izolace střech šikmých nebo nadstřešních částí z rohoží, pásů, dílců, desek, bloků mezi krokve nebo pod krokve volně položených z vláknitých materiálů suchých, tloušťka izolace do 100 mm</t>
  </si>
  <si>
    <t>713153111</t>
  </si>
  <si>
    <t>Tepelná izolace šikmých střech lehkou stříkanou PUR pěnou</t>
  </si>
  <si>
    <t>1809049951</t>
  </si>
  <si>
    <t>22</t>
  </si>
  <si>
    <t>998713102</t>
  </si>
  <si>
    <t>Přesun hmot tonážní pro izolace tepelné v objektech v do 12 m</t>
  </si>
  <si>
    <t>-11321443</t>
  </si>
  <si>
    <t>PSV</t>
  </si>
  <si>
    <t>Práce a dodávky PSV</t>
  </si>
  <si>
    <t>741</t>
  </si>
  <si>
    <t>Elektroinstalace - silnoproud</t>
  </si>
  <si>
    <t>23</t>
  </si>
  <si>
    <t>741420001</t>
  </si>
  <si>
    <t>Montáž drát nebo lano hromosvodné svodové D do 10 mm s podpěrou</t>
  </si>
  <si>
    <t>2023915442</t>
  </si>
  <si>
    <t>24</t>
  </si>
  <si>
    <t>M</t>
  </si>
  <si>
    <t>35441073</t>
  </si>
  <si>
    <t>drát D 10mm FeZn</t>
  </si>
  <si>
    <t>kg</t>
  </si>
  <si>
    <t>32</t>
  </si>
  <si>
    <t>-1870472110</t>
  </si>
  <si>
    <t>0,62*90*1,2</t>
  </si>
  <si>
    <t>25</t>
  </si>
  <si>
    <t>35441077</t>
  </si>
  <si>
    <t>drát D 8mm AlMgSi</t>
  </si>
  <si>
    <t>1023933984</t>
  </si>
  <si>
    <t>26</t>
  </si>
  <si>
    <t>35441470</t>
  </si>
  <si>
    <t>podpěra vedení FeZn pod taškovou krytinu 100mm</t>
  </si>
  <si>
    <t>766238760</t>
  </si>
  <si>
    <t>27</t>
  </si>
  <si>
    <t>35441490</t>
  </si>
  <si>
    <t>podpěra vedení FeZn na hřebenáče a prejzovou krytinu 120mm</t>
  </si>
  <si>
    <t>-987627913</t>
  </si>
  <si>
    <t>28</t>
  </si>
  <si>
    <t>35441689</t>
  </si>
  <si>
    <t>podpěra vedení hromosvodu na kovové a s hmoždinkou i na zděné konstrukce, Cu</t>
  </si>
  <si>
    <t>2065129416</t>
  </si>
  <si>
    <t>29</t>
  </si>
  <si>
    <t>741420051</t>
  </si>
  <si>
    <t>Montáž vedení hromosvodné-úhelník nebo trubka s držáky do zdiva</t>
  </si>
  <si>
    <t>-112194476</t>
  </si>
  <si>
    <t>30</t>
  </si>
  <si>
    <t>35441830</t>
  </si>
  <si>
    <t>úhelník ochranný na ochranu svodu - 1700mm, FeZn</t>
  </si>
  <si>
    <t>-656095239</t>
  </si>
  <si>
    <t>31</t>
  </si>
  <si>
    <t>741820001</t>
  </si>
  <si>
    <t>Měření zemních odporů zemniče</t>
  </si>
  <si>
    <t>532709465</t>
  </si>
  <si>
    <t>998741102</t>
  </si>
  <si>
    <t>Přesun hmot tonážní pro silnoproud v objektech v do 12 m</t>
  </si>
  <si>
    <t>2007947170</t>
  </si>
  <si>
    <t>Přesun hmot pro silnoproud stanovený z hmotnosti přesunovaného materiálu vodorovná dopravní vzdálenost do 50 m v objektech výšky přes 6 do 12 m</t>
  </si>
  <si>
    <t>762</t>
  </si>
  <si>
    <t>Konstrukce tesařské</t>
  </si>
  <si>
    <t>33</t>
  </si>
  <si>
    <t>762081150</t>
  </si>
  <si>
    <t>Hoblování hraněného řeziva ve staveništní dílně</t>
  </si>
  <si>
    <t>-2004234625</t>
  </si>
  <si>
    <t>34</t>
  </si>
  <si>
    <t>762082240</t>
  </si>
  <si>
    <t>Provedení tesařského profilování zhlaví trámu jednoduchým seříznutím dvěma řezy plochy přes 320 cm2</t>
  </si>
  <si>
    <t>-15723105</t>
  </si>
  <si>
    <t>35</t>
  </si>
  <si>
    <t>762082530</t>
  </si>
  <si>
    <t>Provedení tesařského profilování zhlaví trámu jednoduchý vnitřní jeden a půloblouk plochy do 320 cm2</t>
  </si>
  <si>
    <t>-945004346</t>
  </si>
  <si>
    <t>36</t>
  </si>
  <si>
    <t>762083111</t>
  </si>
  <si>
    <t>Impregnace řeziva proti dřevokaznému hmyzu a houbám máčením třída ohrožení 1 a 2</t>
  </si>
  <si>
    <t>-877890955</t>
  </si>
  <si>
    <t>37</t>
  </si>
  <si>
    <t>762085112</t>
  </si>
  <si>
    <t>Montáž svorníků nebo šroubů délky do 300 mm</t>
  </si>
  <si>
    <t>-2074556620</t>
  </si>
  <si>
    <t>38</t>
  </si>
  <si>
    <t>55375102</t>
  </si>
  <si>
    <t>svorníky krovu</t>
  </si>
  <si>
    <t>1467683392</t>
  </si>
  <si>
    <t>Svorníky krovu</t>
  </si>
  <si>
    <t>39</t>
  </si>
  <si>
    <t>762331812</t>
  </si>
  <si>
    <t>Demontáž vázaných kcí krovů z hranolů průřezové plochy do 224 cm2</t>
  </si>
  <si>
    <t>-1802905058</t>
  </si>
  <si>
    <t>40</t>
  </si>
  <si>
    <t>762332532</t>
  </si>
  <si>
    <t>Montáž vázaných kcí krovů pravidelných z řeziva hoblovaného průřezové plochy do 224 cm2</t>
  </si>
  <si>
    <t>-606487411</t>
  </si>
  <si>
    <t>41</t>
  </si>
  <si>
    <t>60512130</t>
  </si>
  <si>
    <t>hranol stavební řezivo průřezu do 224cm2 do dl 6m</t>
  </si>
  <si>
    <t>-2089412183</t>
  </si>
  <si>
    <t>42</t>
  </si>
  <si>
    <t>762341260</t>
  </si>
  <si>
    <t>Montáž bednění střech rovných a šikmých sklonu do 60° z palubek</t>
  </si>
  <si>
    <t>1238494752</t>
  </si>
  <si>
    <t>43</t>
  </si>
  <si>
    <t>61191180</t>
  </si>
  <si>
    <t>palubky obkladové smrk profil klasický 19x146mm jakost A/B</t>
  </si>
  <si>
    <t>-631701169</t>
  </si>
  <si>
    <t>240*1,1 "Přepočtené koeficientem množství</t>
  </si>
  <si>
    <t>44</t>
  </si>
  <si>
    <t>762341811</t>
  </si>
  <si>
    <t>Demontáž bednění střech z prken</t>
  </si>
  <si>
    <t>620426560</t>
  </si>
  <si>
    <t>45</t>
  </si>
  <si>
    <t>762342441</t>
  </si>
  <si>
    <t>Montáž lišt trojúhelníkových nebo kontralatí na střechách sklonu do 60°</t>
  </si>
  <si>
    <t>1279439307</t>
  </si>
  <si>
    <t>46</t>
  </si>
  <si>
    <t>60514106</t>
  </si>
  <si>
    <t>řezivo jehličnaté lať pevnostní třída S10-13 průřez 40x60mm</t>
  </si>
  <si>
    <t>82057484</t>
  </si>
  <si>
    <t>47</t>
  </si>
  <si>
    <t>762395000</t>
  </si>
  <si>
    <t>Spojovací prostředky krovů, bednění, laťování, nadstřešních konstrukcí</t>
  </si>
  <si>
    <t>-983809269</t>
  </si>
  <si>
    <t>48</t>
  </si>
  <si>
    <t>762421034</t>
  </si>
  <si>
    <t>Obložení stropu z desek OSB tl 18 mm broušených na pero a drážku šroubovaných</t>
  </si>
  <si>
    <t>248180307</t>
  </si>
  <si>
    <t>49</t>
  </si>
  <si>
    <t>998762102</t>
  </si>
  <si>
    <t>Přesun hmot tonážní pro kce tesařské v objektech v do 12 m</t>
  </si>
  <si>
    <t>-1096420000</t>
  </si>
  <si>
    <t>764</t>
  </si>
  <si>
    <t>Konstrukce klempířské</t>
  </si>
  <si>
    <t>50</t>
  </si>
  <si>
    <t>764001821</t>
  </si>
  <si>
    <t>Demontáž krytiny ze svitků nebo tabulí do suti</t>
  </si>
  <si>
    <t>215470647</t>
  </si>
  <si>
    <t>51</t>
  </si>
  <si>
    <t>764001851</t>
  </si>
  <si>
    <t>Demontáž hřebene s větrací mřížkou nebo hřebenovým plechem do suti</t>
  </si>
  <si>
    <t>1379092969</t>
  </si>
  <si>
    <t>52</t>
  </si>
  <si>
    <t>764001891</t>
  </si>
  <si>
    <t>Demontáž úžlabí do suti</t>
  </si>
  <si>
    <t>488400747</t>
  </si>
  <si>
    <t>53</t>
  </si>
  <si>
    <t>764002812</t>
  </si>
  <si>
    <t>Demontáž okapového plechu do suti v krytině skládané</t>
  </si>
  <si>
    <t>299848444</t>
  </si>
  <si>
    <t>54</t>
  </si>
  <si>
    <t>764002821</t>
  </si>
  <si>
    <t>Demontáž střešního výlezu do suti</t>
  </si>
  <si>
    <t>-213800634</t>
  </si>
  <si>
    <t>55</t>
  </si>
  <si>
    <t>764002851</t>
  </si>
  <si>
    <t>Demontáž oplechování parapetů do suti</t>
  </si>
  <si>
    <t>-902418950</t>
  </si>
  <si>
    <t>56</t>
  </si>
  <si>
    <t>764002871</t>
  </si>
  <si>
    <t>Demontáž lemování zdí do suti</t>
  </si>
  <si>
    <t>-697252493</t>
  </si>
  <si>
    <t>57</t>
  </si>
  <si>
    <t>764004801</t>
  </si>
  <si>
    <t>Demontáž podokapního žlabu do suti</t>
  </si>
  <si>
    <t>-680986018</t>
  </si>
  <si>
    <t>58</t>
  </si>
  <si>
    <t>764004861</t>
  </si>
  <si>
    <t>Demontáž svodu do suti</t>
  </si>
  <si>
    <t>1164272228</t>
  </si>
  <si>
    <t>59</t>
  </si>
  <si>
    <t>764111641</t>
  </si>
  <si>
    <t>Krytina střechy rovné drážkováním ze svitků z Pz plechu s povrchovou úpravou do rš 670 mm sklonu do 30°</t>
  </si>
  <si>
    <t>-1537887680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</si>
  <si>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</si>
  <si>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60</t>
  </si>
  <si>
    <t>55350118</t>
  </si>
  <si>
    <t>komínek odvětrávací pro profilované krytiny D 110mm</t>
  </si>
  <si>
    <t>-1621892652</t>
  </si>
  <si>
    <t>61</t>
  </si>
  <si>
    <t>55350121</t>
  </si>
  <si>
    <t>ochranná mřížka proti ptákům SATJAM Trend</t>
  </si>
  <si>
    <t>237254176</t>
  </si>
  <si>
    <t>62</t>
  </si>
  <si>
    <t>55350122</t>
  </si>
  <si>
    <t>ochranná mřížka proti ptákům SATJAM Rapid</t>
  </si>
  <si>
    <t>-1671953298</t>
  </si>
  <si>
    <t>63</t>
  </si>
  <si>
    <t>55350125</t>
  </si>
  <si>
    <t>ukončovací prvek SATJAM Trend</t>
  </si>
  <si>
    <t>-1681420828</t>
  </si>
  <si>
    <t>64</t>
  </si>
  <si>
    <t>55350126</t>
  </si>
  <si>
    <t>prostup pro falcovaný Al šindel</t>
  </si>
  <si>
    <t>-131052640</t>
  </si>
  <si>
    <t>65</t>
  </si>
  <si>
    <t>55350127</t>
  </si>
  <si>
    <t>sněhová zábrana SATJAM Trend</t>
  </si>
  <si>
    <t>1272051104</t>
  </si>
  <si>
    <t>66</t>
  </si>
  <si>
    <t>55350128</t>
  </si>
  <si>
    <t>sněhová zábrana SATJAM Rapid</t>
  </si>
  <si>
    <t>2851479</t>
  </si>
  <si>
    <t>67</t>
  </si>
  <si>
    <t>764111653</t>
  </si>
  <si>
    <t>Krytina střechy rovné z taškových tabulí z Pz plechu s povrchovou úpravou sklonu do 60°</t>
  </si>
  <si>
    <t>1238753244</t>
  </si>
  <si>
    <t>Krytina ze svitků, ze šablon nebo taškových tabulí z pozinkovaného plechu s povrchovou úpravou s úpravou u okapů, prostupů a výčnělků střechy rovné z taškových tabulí, sklon střechy přes 30 do 60°</t>
  </si>
  <si>
    <t>68</t>
  </si>
  <si>
    <t>764211605</t>
  </si>
  <si>
    <t>Oplechování větraného hřebene z oblých hřebenáčů s větracím pásem z Pz s povrch úpravou rš 400 mm</t>
  </si>
  <si>
    <t>-669907957</t>
  </si>
  <si>
    <t>Oplechování střešních prvků z pozinkovaného plechu s povrchovou úpravou hřebene větraného v krytině ze šablon větraného z hřebenáčů oblých, včetně větracího pásu rš 400 mm</t>
  </si>
  <si>
    <t>69</t>
  </si>
  <si>
    <t>764212607</t>
  </si>
  <si>
    <t>Oplechování úžlabí z Pz s povrchovou úpravou rš 670 mm</t>
  </si>
  <si>
    <t>-1169947246</t>
  </si>
  <si>
    <t>70</t>
  </si>
  <si>
    <t>764212663</t>
  </si>
  <si>
    <t>Oplechování rovné okapové hrany z Pz s povrchovou úpravou rš 250 mm</t>
  </si>
  <si>
    <t>-1001835932</t>
  </si>
  <si>
    <t>Oplechování střešních prvků z pozinkovaného plechu s povrchovou úpravou okapu okapovým plechem střechy rovné rš 250 mm</t>
  </si>
  <si>
    <t>71</t>
  </si>
  <si>
    <t>764213452</t>
  </si>
  <si>
    <t>Střešní výlez pro krytinu skládanou nebo plechovou z Pz plechu</t>
  </si>
  <si>
    <t>-1258529087</t>
  </si>
  <si>
    <t>72</t>
  </si>
  <si>
    <t>764216404</t>
  </si>
  <si>
    <t>Oplechování parapetů rovných mechanicky kotvené z Pz plechu rš 330 mm</t>
  </si>
  <si>
    <t>2046324866</t>
  </si>
  <si>
    <t>73</t>
  </si>
  <si>
    <t>764218607</t>
  </si>
  <si>
    <t>Oplechování rovné římsy mechanicky kotvené z Pz s upraveným povrchem rš 670 mm</t>
  </si>
  <si>
    <t>1331135931</t>
  </si>
  <si>
    <t>Oplechování říms a ozdobných prvků z pozinkovaného plechu s povrchovou úpravou rovných, bez rohů mechanicky kotvené rš 670 mm</t>
  </si>
  <si>
    <t>74</t>
  </si>
  <si>
    <t>764311616</t>
  </si>
  <si>
    <t>Lemování rovných zdí střech s krytinou skládanou z Pz s povrchovou úpravou rš 500 mm</t>
  </si>
  <si>
    <t>-1960245930</t>
  </si>
  <si>
    <t>Lemování zdí z pozinkovaného plechu s povrchovou úpravou boční nebo horní rovné, střech s krytinou skládanou mimo prejzovou rš 500 mm</t>
  </si>
  <si>
    <t>75</t>
  </si>
  <si>
    <t>764314612</t>
  </si>
  <si>
    <t>Lemování prostupů střech s krytinou skládanou nebo plechovou bez lišty z Pz s povrchovou úpravou</t>
  </si>
  <si>
    <t>1729742941</t>
  </si>
  <si>
    <t>76</t>
  </si>
  <si>
    <t>764511602</t>
  </si>
  <si>
    <t>Žlab podokapní půlkruhový z Pz s povrchovou úpravou rš 330 mm</t>
  </si>
  <si>
    <t>286077263</t>
  </si>
  <si>
    <t>77</t>
  </si>
  <si>
    <t>764511643</t>
  </si>
  <si>
    <t>Kotlík oválný (trychtýřový) pro podokapní žlaby z Pz s povrchovou úpravou 330/120 mm</t>
  </si>
  <si>
    <t>-417058009</t>
  </si>
  <si>
    <t>78</t>
  </si>
  <si>
    <t>764518623</t>
  </si>
  <si>
    <t>Svody kruhové včetně objímek, kolen, odskoků z Pz s povrchovou úpravou průměru 120 mm</t>
  </si>
  <si>
    <t>-171684576</t>
  </si>
  <si>
    <t>79</t>
  </si>
  <si>
    <t>998764102</t>
  </si>
  <si>
    <t>Přesun hmot tonážní pro konstrukce klempířské v objektech v do 12 m</t>
  </si>
  <si>
    <t>1383755094</t>
  </si>
  <si>
    <t>765</t>
  </si>
  <si>
    <t>Krytina skládaná</t>
  </si>
  <si>
    <t>80</t>
  </si>
  <si>
    <t>765131801</t>
  </si>
  <si>
    <t>Demontáž vláknocementové skládané krytiny sklonu do 30° do suti</t>
  </si>
  <si>
    <t>-1976487318</t>
  </si>
  <si>
    <t>81</t>
  </si>
  <si>
    <t>765131821</t>
  </si>
  <si>
    <t>Demontáž hřebene nebo nároží z hřebenáčů vláknocementové skládané krytiny sklonu do 30° do suti</t>
  </si>
  <si>
    <t>731290134</t>
  </si>
  <si>
    <t>82</t>
  </si>
  <si>
    <t>765135031</t>
  </si>
  <si>
    <t>Montáž držáku hromosvodu skládané vláknocementové krytiny</t>
  </si>
  <si>
    <t>-1187173727</t>
  </si>
  <si>
    <t>83</t>
  </si>
  <si>
    <t>WNR.6090218</t>
  </si>
  <si>
    <t xml:space="preserve">držák hromosvodu </t>
  </si>
  <si>
    <t>-49247058</t>
  </si>
  <si>
    <t>Držák hromosvodu</t>
  </si>
  <si>
    <t>P</t>
  </si>
  <si>
    <t>Poznámka k položce:_x000d_
Držáky hromosvodu</t>
  </si>
  <si>
    <t>84</t>
  </si>
  <si>
    <t>WNR.6090205</t>
  </si>
  <si>
    <t>171179153</t>
  </si>
  <si>
    <t xml:space="preserve">Držák hromosvodu </t>
  </si>
  <si>
    <t>85</t>
  </si>
  <si>
    <t>765135213</t>
  </si>
  <si>
    <t>Montáž střešních výlezů vlnité vláknocementové krytiny plochy do 1,0 m2</t>
  </si>
  <si>
    <t>-1552301087</t>
  </si>
  <si>
    <t>86</t>
  </si>
  <si>
    <t>59161154</t>
  </si>
  <si>
    <t>výlez na střechu 750x830mm plech Al pro vláknocementové krytiny</t>
  </si>
  <si>
    <t>-2001295707</t>
  </si>
  <si>
    <t>87</t>
  </si>
  <si>
    <t>765191001</t>
  </si>
  <si>
    <t>Montáž pojistné hydroizolační nebo parotěsné fólie kladené ve sklonu do 20° lepením na bednění nebo izolaci</t>
  </si>
  <si>
    <t>-545521816</t>
  </si>
  <si>
    <t>88</t>
  </si>
  <si>
    <t>JTA.JCN140</t>
  </si>
  <si>
    <t>folie podstřešní pojistná JUTACON N140, 140g/m2</t>
  </si>
  <si>
    <t>2075689735</t>
  </si>
  <si>
    <t>89</t>
  </si>
  <si>
    <t>765191051</t>
  </si>
  <si>
    <t>Montáž pojistné hydroizolační nebo parotěsné fólie hřebene větrané střechy</t>
  </si>
  <si>
    <t>-1279917344</t>
  </si>
  <si>
    <t>90</t>
  </si>
  <si>
    <t>59164004</t>
  </si>
  <si>
    <t>pás větrací pod hřebenáč barevný</t>
  </si>
  <si>
    <t>2138916775</t>
  </si>
  <si>
    <t>91</t>
  </si>
  <si>
    <t>765191071</t>
  </si>
  <si>
    <t>Montáž pojistné hydroizolační nebo parotěsné fólie okapu</t>
  </si>
  <si>
    <t>-159422629</t>
  </si>
  <si>
    <t>92</t>
  </si>
  <si>
    <t>59660027</t>
  </si>
  <si>
    <t>pás ochranný větrací okapní Al š 100mm</t>
  </si>
  <si>
    <t>-458972577</t>
  </si>
  <si>
    <t>93</t>
  </si>
  <si>
    <t>765191901</t>
  </si>
  <si>
    <t>Demontáž pojistné hydroizolační fólie kladené ve sklonu do 30°</t>
  </si>
  <si>
    <t>-163199439</t>
  </si>
  <si>
    <t>94</t>
  </si>
  <si>
    <t>765192001</t>
  </si>
  <si>
    <t>Nouzové (provizorní) zakrytí střechy plachtou</t>
  </si>
  <si>
    <t>407229665</t>
  </si>
  <si>
    <t>95</t>
  </si>
  <si>
    <t>998765102</t>
  </si>
  <si>
    <t>Přesun hmot tonážní pro krytiny skládané v objektech v do 12 m</t>
  </si>
  <si>
    <t>-776272850</t>
  </si>
  <si>
    <t>767</t>
  </si>
  <si>
    <t>Konstrukce zámečnické</t>
  </si>
  <si>
    <t>96</t>
  </si>
  <si>
    <t>767851803</t>
  </si>
  <si>
    <t>Demontáž komínových lávek - celé komínové lávky</t>
  </si>
  <si>
    <t>-2099468387</t>
  </si>
  <si>
    <t>783</t>
  </si>
  <si>
    <t>Dokončovací práce - nátěry</t>
  </si>
  <si>
    <t>97</t>
  </si>
  <si>
    <t>783206805</t>
  </si>
  <si>
    <t>Odstranění nátěrů z tesařských konstrukcí opálením</t>
  </si>
  <si>
    <t>1588366266</t>
  </si>
  <si>
    <t>98</t>
  </si>
  <si>
    <t>783214101</t>
  </si>
  <si>
    <t>Základní jednonásobný syntetický nátěr tesařských konstrukcí</t>
  </si>
  <si>
    <t>270201262</t>
  </si>
  <si>
    <t>99</t>
  </si>
  <si>
    <t>783217101</t>
  </si>
  <si>
    <t>Krycí jednonásobný syntetický nátěr tesařských konstrukcí</t>
  </si>
  <si>
    <t>698918453</t>
  </si>
  <si>
    <t>100</t>
  </si>
  <si>
    <t>783306805</t>
  </si>
  <si>
    <t>Odstranění nátěru ze zámečnických konstrukcí opálením</t>
  </si>
  <si>
    <t>-1571517055</t>
  </si>
  <si>
    <t>101</t>
  </si>
  <si>
    <t>783314101</t>
  </si>
  <si>
    <t>Základní jednonásobný syntetický nátěr zámečnických konstrukcí</t>
  </si>
  <si>
    <t>931589379</t>
  </si>
  <si>
    <t>102</t>
  </si>
  <si>
    <t>783317101</t>
  </si>
  <si>
    <t>Krycí jednonásobný syntetický standardní nátěr zámečnických konstrukcí</t>
  </si>
  <si>
    <t>1423353500</t>
  </si>
  <si>
    <t>Práce a dodávky M</t>
  </si>
  <si>
    <t>21-M</t>
  </si>
  <si>
    <t>Elektromontáže</t>
  </si>
  <si>
    <t>103</t>
  </si>
  <si>
    <t>21000000</t>
  </si>
  <si>
    <t>koaxiální kabel</t>
  </si>
  <si>
    <t>bm</t>
  </si>
  <si>
    <t>256</t>
  </si>
  <si>
    <t>733927904</t>
  </si>
  <si>
    <t>D+M, koaxiální kabel</t>
  </si>
  <si>
    <t>104</t>
  </si>
  <si>
    <t>21011010</t>
  </si>
  <si>
    <t>skříň STA 30x30x10 cm</t>
  </si>
  <si>
    <t>ks</t>
  </si>
  <si>
    <t>254848173</t>
  </si>
  <si>
    <t>Skříň STA 30x30x10 cm</t>
  </si>
  <si>
    <t>105</t>
  </si>
  <si>
    <t>21011011</t>
  </si>
  <si>
    <t>multipřepínač 5/4</t>
  </si>
  <si>
    <t>500903569</t>
  </si>
  <si>
    <t>Multipřepínač 5/4</t>
  </si>
  <si>
    <t>106</t>
  </si>
  <si>
    <t>21011013</t>
  </si>
  <si>
    <t>F-konektory šroubovací</t>
  </si>
  <si>
    <t>-210830662</t>
  </si>
  <si>
    <t>107</t>
  </si>
  <si>
    <t>21011014</t>
  </si>
  <si>
    <t>STA zásuvka TV+R+SAT komplet vč. krabice</t>
  </si>
  <si>
    <t>154014831</t>
  </si>
  <si>
    <t>108</t>
  </si>
  <si>
    <t>210110105</t>
  </si>
  <si>
    <t>Měření a nastavení antén</t>
  </si>
  <si>
    <t>kpl</t>
  </si>
  <si>
    <t>-573852948</t>
  </si>
  <si>
    <t>109</t>
  </si>
  <si>
    <t>210220020</t>
  </si>
  <si>
    <t>Montáž uzemňovacího vedení vodičů FeZn pomocí svorek v zemi páskou do 120 mm2 ve městské zástavbě</t>
  </si>
  <si>
    <t>1757060398</t>
  </si>
  <si>
    <t>110</t>
  </si>
  <si>
    <t>35442062</t>
  </si>
  <si>
    <t>pás zemnící 30x4mm FeZn</t>
  </si>
  <si>
    <t>-1736215413</t>
  </si>
  <si>
    <t>111</t>
  </si>
  <si>
    <t>210220211</t>
  </si>
  <si>
    <t>Montáž tyčí jímacích délky do 3 m na konstrukci dřevěnou</t>
  </si>
  <si>
    <t>1630787682</t>
  </si>
  <si>
    <t>112</t>
  </si>
  <si>
    <t>35441050</t>
  </si>
  <si>
    <t>tyč jímací s kovaným hrotem 1000mm FeZn</t>
  </si>
  <si>
    <t>2061070846</t>
  </si>
  <si>
    <t>113</t>
  </si>
  <si>
    <t>210220301</t>
  </si>
  <si>
    <t>Montáž svorek hromosvodných se 2 šrouby</t>
  </si>
  <si>
    <t>-1728780954</t>
  </si>
  <si>
    <t>114</t>
  </si>
  <si>
    <t>35441885</t>
  </si>
  <si>
    <t>svorka spojovací pro lano D 8-10mm</t>
  </si>
  <si>
    <t>-1095801152</t>
  </si>
  <si>
    <t>115</t>
  </si>
  <si>
    <t>35441925</t>
  </si>
  <si>
    <t>svorka zkušební pro lano D 6-12mm, FeZn</t>
  </si>
  <si>
    <t>-1060507026</t>
  </si>
  <si>
    <t>116</t>
  </si>
  <si>
    <t>210220302</t>
  </si>
  <si>
    <t>Montáž svorek hromosvodných se 3 a více šrouby</t>
  </si>
  <si>
    <t>-377771243</t>
  </si>
  <si>
    <t>117</t>
  </si>
  <si>
    <t>35441905</t>
  </si>
  <si>
    <t>svorka připojovací k připojení okapových žlabů</t>
  </si>
  <si>
    <t>-1965430844</t>
  </si>
  <si>
    <t>118</t>
  </si>
  <si>
    <t>35441860</t>
  </si>
  <si>
    <t>svorka FeZn k jímací tyči - 4 šrouby</t>
  </si>
  <si>
    <t>1526107404</t>
  </si>
  <si>
    <t>119</t>
  </si>
  <si>
    <t>35441865</t>
  </si>
  <si>
    <t>svorka FeZn k zemnící tyči - D 28mm</t>
  </si>
  <si>
    <t>-17290613</t>
  </si>
  <si>
    <t>120</t>
  </si>
  <si>
    <t>35441986</t>
  </si>
  <si>
    <t>svorka odbočovací a spojovací pro pásek 30x4 mm, FeZn</t>
  </si>
  <si>
    <t>1768016941</t>
  </si>
  <si>
    <t>22-M</t>
  </si>
  <si>
    <t>Montáže technologických zařízení pro dopravní stavby</t>
  </si>
  <si>
    <t>121</t>
  </si>
  <si>
    <t>220700001</t>
  </si>
  <si>
    <t>Montáž držáku TV antény do výšky 20 m</t>
  </si>
  <si>
    <t>1174033173</t>
  </si>
  <si>
    <t>122</t>
  </si>
  <si>
    <t>14011046</t>
  </si>
  <si>
    <t>trubka ocelová bezešvá hladká jakost 11 353 70x8,0mm</t>
  </si>
  <si>
    <t>956693981</t>
  </si>
  <si>
    <t>46-M</t>
  </si>
  <si>
    <t>Zemní práce při extr.mont.pracích</t>
  </si>
  <si>
    <t>123</t>
  </si>
  <si>
    <t>460010025</t>
  </si>
  <si>
    <t>Vytyčení trasy inženýrských sítí v zastavěném prostoru</t>
  </si>
  <si>
    <t>200764015</t>
  </si>
  <si>
    <t>124</t>
  </si>
  <si>
    <t>460150263</t>
  </si>
  <si>
    <t>Hloubení kabelových zapažených i nezapažených rýh ručně š 50 cm, hl 80 cm, v hornině tř 3</t>
  </si>
  <si>
    <t>-262476453</t>
  </si>
  <si>
    <t>125</t>
  </si>
  <si>
    <t>460560263</t>
  </si>
  <si>
    <t>Zásyp rýh ručně šířky 50 cm, hloubky 80 cm, z horniny třídy 3</t>
  </si>
  <si>
    <t>1559613447</t>
  </si>
  <si>
    <t>126</t>
  </si>
  <si>
    <t>460620013</t>
  </si>
  <si>
    <t>Provizorní úprava terénu se zhutněním, v hornině tř 3</t>
  </si>
  <si>
    <t>-1332825812</t>
  </si>
  <si>
    <t>SO 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</si>
  <si>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</si>
  <si>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</si>
  <si>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</si>
  <si>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</si>
  <si>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</si>
  <si>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</si>
  <si>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</si>
  <si>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</si>
  <si>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</si>
  <si>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013294000</t>
  </si>
  <si>
    <t>Ostatní dokumentace</t>
  </si>
  <si>
    <t>1024</t>
  </si>
  <si>
    <t>1475226056</t>
  </si>
  <si>
    <t>Poznámka k položce:_x000d_
- dokumentace hromosvodu</t>
  </si>
  <si>
    <t>VRN3</t>
  </si>
  <si>
    <t>Zařízení staveniště</t>
  </si>
  <si>
    <t>030001000</t>
  </si>
  <si>
    <t>1574425715</t>
  </si>
  <si>
    <t>034503000</t>
  </si>
  <si>
    <t>Informační tabule na staveništi</t>
  </si>
  <si>
    <t>-677289651</t>
  </si>
  <si>
    <t>Poznámka k položce:_x000d_
- informace pro cestující_x000d_
- dle pokynu SŽ PO-09/2021-GŘ Pokyn generálního ředitele stanovující podmínky pro přístupy osob v prostoru stavby</t>
  </si>
  <si>
    <t>VRN4</t>
  </si>
  <si>
    <t>Inženýrská činnost</t>
  </si>
  <si>
    <t>044002000</t>
  </si>
  <si>
    <t>Revize</t>
  </si>
  <si>
    <t>1834114617</t>
  </si>
  <si>
    <t>Poznámka k položce:_x000d_
- revize hromosvodu_x000d_
- prohlídka právnickou osobou_x000d_
- průkaz způsobilosti</t>
  </si>
  <si>
    <t>VRN6</t>
  </si>
  <si>
    <t>Územní vlivy</t>
  </si>
  <si>
    <t>064203000</t>
  </si>
  <si>
    <t>Práce se škodlivými materiály</t>
  </si>
  <si>
    <t>-1128536941</t>
  </si>
  <si>
    <t>VRN7</t>
  </si>
  <si>
    <t>Provozní vlivy</t>
  </si>
  <si>
    <t>070001000</t>
  </si>
  <si>
    <t>-1659851290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</si>
</sst>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hidden="1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hidden="1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s="3" customFormat="1" ht="14.4" customHeight="1">
      <c r="A31" s="3"/>
      <c r="B31" s="44"/>
      <c r="C31" s="45"/>
      <c r="D31" s="50" t="s">
        <v>37</v>
      </c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3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3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3" t="s">
        <v>48</v>
      </c>
      <c r="AI60" s="40"/>
      <c r="AJ60" s="40"/>
      <c r="AK60" s="40"/>
      <c r="AL60" s="40"/>
      <c r="AM60" s="63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3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3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3" t="s">
        <v>48</v>
      </c>
      <c r="AI75" s="40"/>
      <c r="AJ75" s="40"/>
      <c r="AK75" s="40"/>
      <c r="AL75" s="40"/>
      <c r="AM75" s="63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2"/>
      <c r="BE77" s="36"/>
    </row>
    <row r="81" s="2" customFormat="1" ht="6.96" customHeight="1">
      <c r="A81" s="36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9"/>
      <c r="C84" s="30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65421054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Jarošov nad Nežárkou ON - oprava výpravní budovy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7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8" t="str">
        <f>IF(AN8= "","",AN8)</f>
        <v>26. 4. 2021</v>
      </c>
      <c r="AN87" s="78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70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9" t="str">
        <f>IF(E17="","",E17)</f>
        <v xml:space="preserve"> </v>
      </c>
      <c r="AN89" s="70"/>
      <c r="AO89" s="70"/>
      <c r="AP89" s="70"/>
      <c r="AQ89" s="38"/>
      <c r="AR89" s="42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70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9" t="str">
        <f>IF(E20="","",E20)</f>
        <v xml:space="preserve"> </v>
      </c>
      <c r="AN90" s="70"/>
      <c r="AO90" s="70"/>
      <c r="AP90" s="70"/>
      <c r="AQ90" s="38"/>
      <c r="AR90" s="42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6"/>
    </row>
    <row r="92" s="2" customFormat="1" ht="29.28" customHeight="1">
      <c r="A92" s="36"/>
      <c r="B92" s="37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2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6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Oprava střechy'!J30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 01 - Oprava střechy'!P133</f>
        <v>0</v>
      </c>
      <c r="AV95" s="127">
        <f>'SO 01 - Oprava střechy'!J33</f>
        <v>0</v>
      </c>
      <c r="AW95" s="127">
        <f>'SO 01 - Oprava střechy'!J34</f>
        <v>0</v>
      </c>
      <c r="AX95" s="127">
        <f>'SO 01 - Oprava střechy'!J35</f>
        <v>0</v>
      </c>
      <c r="AY95" s="127">
        <f>'SO 01 - Oprava střechy'!J36</f>
        <v>0</v>
      </c>
      <c r="AZ95" s="127">
        <f>'SO 01 - Oprava střechy'!F33</f>
        <v>0</v>
      </c>
      <c r="BA95" s="127">
        <f>'SO 01 - Oprava střechy'!F34</f>
        <v>0</v>
      </c>
      <c r="BB95" s="127">
        <f>'SO 01 - Oprava střechy'!F35</f>
        <v>0</v>
      </c>
      <c r="BC95" s="127">
        <f>'SO 01 - Oprava střechy'!F36</f>
        <v>0</v>
      </c>
      <c r="BD95" s="129">
        <f>'SO 01 - Oprava střechy'!F37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VRN'!J30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31">
        <v>0</v>
      </c>
      <c r="AT96" s="132">
        <f>ROUND(SUM(AV96:AW96),2)</f>
        <v>0</v>
      </c>
      <c r="AU96" s="133">
        <f>'SO 02 - VRN'!P122</f>
        <v>0</v>
      </c>
      <c r="AV96" s="132">
        <f>'SO 02 - VRN'!J33</f>
        <v>0</v>
      </c>
      <c r="AW96" s="132">
        <f>'SO 02 - VRN'!J34</f>
        <v>0</v>
      </c>
      <c r="AX96" s="132">
        <f>'SO 02 - VRN'!J35</f>
        <v>0</v>
      </c>
      <c r="AY96" s="132">
        <f>'SO 02 - VRN'!J36</f>
        <v>0</v>
      </c>
      <c r="AZ96" s="132">
        <f>'SO 02 - VRN'!F33</f>
        <v>0</v>
      </c>
      <c r="BA96" s="132">
        <f>'SO 02 - VRN'!F34</f>
        <v>0</v>
      </c>
      <c r="BB96" s="132">
        <f>'SO 02 - VRN'!F35</f>
        <v>0</v>
      </c>
      <c r="BC96" s="132">
        <f>'SO 02 - VRN'!F36</f>
        <v>0</v>
      </c>
      <c r="BD96" s="134">
        <f>'SO 02 - VRN'!F37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GKlTX0YRtaIqS6qhsu8oHB1v5HY2rxoPy2tOaSjp+ztAtpFSl2UUwZti/MlD+DKaXI8hjZq/Gv0cI3jSVIS4RA==" hashValue="jrj9AIeqHT1cI8p/TA+V34FaKnyc8S4tMRc7DwS3brFeSAVq1FHebTctidbxPacvZmOMu2h/lQvTGxYZ2vAup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Oprava střechy'!C2" display="/"/>
    <hyperlink ref="A96" location="'SO 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87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Jarošov nad Nežárkou ON - oprava výpravní budovy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88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89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26. 4. 2021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">
        <v>1</v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">
        <v>21</v>
      </c>
      <c r="F15" s="36"/>
      <c r="G15" s="36"/>
      <c r="H15" s="36"/>
      <c r="I15" s="139" t="s">
        <v>26</v>
      </c>
      <c r="J15" s="142" t="s">
        <v>1</v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">
        <v>1</v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">
        <v>21</v>
      </c>
      <c r="F21" s="36"/>
      <c r="G21" s="36"/>
      <c r="H21" s="36"/>
      <c r="I21" s="139" t="s">
        <v>26</v>
      </c>
      <c r="J21" s="142" t="s">
        <v>1</v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">
        <v>1</v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">
        <v>21</v>
      </c>
      <c r="F24" s="36"/>
      <c r="G24" s="36"/>
      <c r="H24" s="36"/>
      <c r="I24" s="139" t="s">
        <v>26</v>
      </c>
      <c r="J24" s="142" t="s">
        <v>1</v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ROUND(J133,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ROUND((SUM(BE133:BE409)),  2)</f>
        <v>0</v>
      </c>
      <c r="G33" s="36"/>
      <c r="H33" s="36"/>
      <c r="I33" s="154">
        <v>0.20999999999999999</v>
      </c>
      <c r="J33" s="153">
        <f>ROUND(((SUM(BE133:BE409))*I33),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ROUND((SUM(BF133:BF409)),  2)</f>
        <v>0</v>
      </c>
      <c r="G34" s="36"/>
      <c r="H34" s="36"/>
      <c r="I34" s="154">
        <v>0.14999999999999999</v>
      </c>
      <c r="J34" s="153">
        <f>ROUND(((SUM(BF133:BF409))*I34),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ROUND((SUM(BG133:BG409)),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ROUND((SUM(BH133:BH409)),  2)</f>
        <v>0</v>
      </c>
      <c r="G36" s="36"/>
      <c r="H36" s="36"/>
      <c r="I36" s="154">
        <v>0.14999999999999999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ROUND((SUM(BI133:BI409)),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Jarošov nad Nežárkou ON - oprava výpravní budovy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>SO 01 - Oprava střechy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26. 4. 2021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91</v>
      </c>
      <c r="D94" s="175"/>
      <c r="E94" s="175"/>
      <c r="F94" s="175"/>
      <c r="G94" s="175"/>
      <c r="H94" s="175"/>
      <c r="I94" s="175"/>
      <c r="J94" s="176" t="s">
        <v>92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93</v>
      </c>
      <c r="D96" s="38"/>
      <c r="E96" s="38"/>
      <c r="F96" s="38"/>
      <c r="G96" s="38"/>
      <c r="H96" s="38"/>
      <c r="I96" s="38"/>
      <c r="J96" s="109">
        <f>J133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94</v>
      </c>
    </row>
    <row r="97" s="9" customFormat="1" ht="24.96" customHeight="1">
      <c r="A97" s="9"/>
      <c r="B97" s="178"/>
      <c r="C97" s="179"/>
      <c r="D97" s="180" t="s">
        <v>95</v>
      </c>
      <c r="E97" s="181"/>
      <c r="F97" s="181"/>
      <c r="G97" s="181"/>
      <c r="H97" s="181"/>
      <c r="I97" s="181"/>
      <c r="J97" s="182">
        <f>J134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96</v>
      </c>
      <c r="E98" s="187"/>
      <c r="F98" s="187"/>
      <c r="G98" s="187"/>
      <c r="H98" s="187"/>
      <c r="I98" s="187"/>
      <c r="J98" s="188">
        <f>J135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97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98</v>
      </c>
      <c r="E100" s="187"/>
      <c r="F100" s="187"/>
      <c r="G100" s="187"/>
      <c r="H100" s="187"/>
      <c r="I100" s="187"/>
      <c r="J100" s="188">
        <f>J159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99</v>
      </c>
      <c r="E101" s="187"/>
      <c r="F101" s="187"/>
      <c r="G101" s="187"/>
      <c r="H101" s="187"/>
      <c r="I101" s="187"/>
      <c r="J101" s="188">
        <f>J176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100</v>
      </c>
      <c r="E102" s="181"/>
      <c r="F102" s="181"/>
      <c r="G102" s="181"/>
      <c r="H102" s="181"/>
      <c r="I102" s="181"/>
      <c r="J102" s="182">
        <f>J179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101</v>
      </c>
      <c r="E103" s="181"/>
      <c r="F103" s="181"/>
      <c r="G103" s="181"/>
      <c r="H103" s="181"/>
      <c r="I103" s="181"/>
      <c r="J103" s="182">
        <f>J187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102</v>
      </c>
      <c r="E104" s="187"/>
      <c r="F104" s="187"/>
      <c r="G104" s="187"/>
      <c r="H104" s="187"/>
      <c r="I104" s="187"/>
      <c r="J104" s="188">
        <f>J188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103</v>
      </c>
      <c r="E105" s="187"/>
      <c r="F105" s="187"/>
      <c r="G105" s="187"/>
      <c r="H105" s="187"/>
      <c r="I105" s="187"/>
      <c r="J105" s="188">
        <f>J210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104</v>
      </c>
      <c r="E106" s="187"/>
      <c r="F106" s="187"/>
      <c r="G106" s="187"/>
      <c r="H106" s="187"/>
      <c r="I106" s="187"/>
      <c r="J106" s="188">
        <f>J246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105</v>
      </c>
      <c r="E107" s="187"/>
      <c r="F107" s="187"/>
      <c r="G107" s="187"/>
      <c r="H107" s="187"/>
      <c r="I107" s="187"/>
      <c r="J107" s="188">
        <f>J307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106</v>
      </c>
      <c r="E108" s="187"/>
      <c r="F108" s="187"/>
      <c r="G108" s="187"/>
      <c r="H108" s="187"/>
      <c r="I108" s="187"/>
      <c r="J108" s="188">
        <f>J342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107</v>
      </c>
      <c r="E109" s="187"/>
      <c r="F109" s="187"/>
      <c r="G109" s="187"/>
      <c r="H109" s="187"/>
      <c r="I109" s="187"/>
      <c r="J109" s="188">
        <f>J345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8"/>
      <c r="C110" s="179"/>
      <c r="D110" s="180" t="s">
        <v>108</v>
      </c>
      <c r="E110" s="181"/>
      <c r="F110" s="181"/>
      <c r="G110" s="181"/>
      <c r="H110" s="181"/>
      <c r="I110" s="181"/>
      <c r="J110" s="182">
        <f>J358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4"/>
      <c r="C111" s="185"/>
      <c r="D111" s="186" t="s">
        <v>109</v>
      </c>
      <c r="E111" s="187"/>
      <c r="F111" s="187"/>
      <c r="G111" s="187"/>
      <c r="H111" s="187"/>
      <c r="I111" s="187"/>
      <c r="J111" s="188">
        <f>J359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110</v>
      </c>
      <c r="E112" s="187"/>
      <c r="F112" s="187"/>
      <c r="G112" s="187"/>
      <c r="H112" s="187"/>
      <c r="I112" s="187"/>
      <c r="J112" s="188">
        <f>J396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111</v>
      </c>
      <c r="E113" s="187"/>
      <c r="F113" s="187"/>
      <c r="G113" s="187"/>
      <c r="H113" s="187"/>
      <c r="I113" s="187"/>
      <c r="J113" s="188">
        <f>J401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9" s="2" customFormat="1" ht="6.96" customHeight="1">
      <c r="A119" s="36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4.96" customHeight="1">
      <c r="A120" s="36"/>
      <c r="B120" s="37"/>
      <c r="C120" s="21" t="s">
        <v>112</v>
      </c>
      <c r="D120" s="38"/>
      <c r="E120" s="38"/>
      <c r="F120" s="38"/>
      <c r="G120" s="38"/>
      <c r="H120" s="38"/>
      <c r="I120" s="38"/>
      <c r="J120" s="38"/>
      <c r="K120" s="38"/>
      <c r="L120" s="62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2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16</v>
      </c>
      <c r="D122" s="38"/>
      <c r="E122" s="38"/>
      <c r="F122" s="38"/>
      <c r="G122" s="38"/>
      <c r="H122" s="38"/>
      <c r="I122" s="38"/>
      <c r="J122" s="38"/>
      <c r="K122" s="38"/>
      <c r="L122" s="62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8"/>
      <c r="D123" s="38"/>
      <c r="E123" s="173" t="str">
        <f>E7</f>
        <v>Jarošov nad Nežárkou ON - oprava výpravní budovy</v>
      </c>
      <c r="F123" s="30"/>
      <c r="G123" s="30"/>
      <c r="H123" s="30"/>
      <c r="I123" s="38"/>
      <c r="J123" s="38"/>
      <c r="K123" s="38"/>
      <c r="L123" s="62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88</v>
      </c>
      <c r="D124" s="38"/>
      <c r="E124" s="38"/>
      <c r="F124" s="38"/>
      <c r="G124" s="38"/>
      <c r="H124" s="38"/>
      <c r="I124" s="38"/>
      <c r="J124" s="38"/>
      <c r="K124" s="38"/>
      <c r="L124" s="62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6.5" customHeight="1">
      <c r="A125" s="36"/>
      <c r="B125" s="37"/>
      <c r="C125" s="38"/>
      <c r="D125" s="38"/>
      <c r="E125" s="75" t="str">
        <f>E9</f>
        <v>SO 01 - Oprava střechy</v>
      </c>
      <c r="F125" s="38"/>
      <c r="G125" s="38"/>
      <c r="H125" s="38"/>
      <c r="I125" s="38"/>
      <c r="J125" s="38"/>
      <c r="K125" s="38"/>
      <c r="L125" s="62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2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20</v>
      </c>
      <c r="D127" s="38"/>
      <c r="E127" s="38"/>
      <c r="F127" s="25" t="str">
        <f>F12</f>
        <v xml:space="preserve"> </v>
      </c>
      <c r="G127" s="38"/>
      <c r="H127" s="38"/>
      <c r="I127" s="30" t="s">
        <v>22</v>
      </c>
      <c r="J127" s="78" t="str">
        <f>IF(J12="","",J12)</f>
        <v>26. 4. 2021</v>
      </c>
      <c r="K127" s="38"/>
      <c r="L127" s="62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2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24</v>
      </c>
      <c r="D129" s="38"/>
      <c r="E129" s="38"/>
      <c r="F129" s="25" t="str">
        <f>E15</f>
        <v xml:space="preserve"> </v>
      </c>
      <c r="G129" s="38"/>
      <c r="H129" s="38"/>
      <c r="I129" s="30" t="s">
        <v>29</v>
      </c>
      <c r="J129" s="34" t="str">
        <f>E21</f>
        <v xml:space="preserve"> </v>
      </c>
      <c r="K129" s="38"/>
      <c r="L129" s="62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27</v>
      </c>
      <c r="D130" s="38"/>
      <c r="E130" s="38"/>
      <c r="F130" s="25" t="str">
        <f>IF(E18="","",E18)</f>
        <v>Vyplň údaj</v>
      </c>
      <c r="G130" s="38"/>
      <c r="H130" s="38"/>
      <c r="I130" s="30" t="s">
        <v>31</v>
      </c>
      <c r="J130" s="34" t="str">
        <f>E24</f>
        <v xml:space="preserve"> </v>
      </c>
      <c r="K130" s="38"/>
      <c r="L130" s="62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0.32" customHeight="1">
      <c r="A131" s="36"/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62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11" customFormat="1" ht="29.28" customHeight="1">
      <c r="A132" s="190"/>
      <c r="B132" s="191"/>
      <c r="C132" s="192" t="s">
        <v>113</v>
      </c>
      <c r="D132" s="193" t="s">
        <v>58</v>
      </c>
      <c r="E132" s="193" t="s">
        <v>54</v>
      </c>
      <c r="F132" s="193" t="s">
        <v>55</v>
      </c>
      <c r="G132" s="193" t="s">
        <v>114</v>
      </c>
      <c r="H132" s="193" t="s">
        <v>115</v>
      </c>
      <c r="I132" s="193" t="s">
        <v>116</v>
      </c>
      <c r="J132" s="194" t="s">
        <v>92</v>
      </c>
      <c r="K132" s="195" t="s">
        <v>117</v>
      </c>
      <c r="L132" s="196"/>
      <c r="M132" s="99" t="s">
        <v>1</v>
      </c>
      <c r="N132" s="100" t="s">
        <v>37</v>
      </c>
      <c r="O132" s="100" t="s">
        <v>118</v>
      </c>
      <c r="P132" s="100" t="s">
        <v>119</v>
      </c>
      <c r="Q132" s="100" t="s">
        <v>120</v>
      </c>
      <c r="R132" s="100" t="s">
        <v>121</v>
      </c>
      <c r="S132" s="100" t="s">
        <v>122</v>
      </c>
      <c r="T132" s="101" t="s">
        <v>123</v>
      </c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</row>
    <row r="133" s="2" customFormat="1" ht="22.8" customHeight="1">
      <c r="A133" s="36"/>
      <c r="B133" s="37"/>
      <c r="C133" s="106" t="s">
        <v>124</v>
      </c>
      <c r="D133" s="38"/>
      <c r="E133" s="38"/>
      <c r="F133" s="38"/>
      <c r="G133" s="38"/>
      <c r="H133" s="38"/>
      <c r="I133" s="38"/>
      <c r="J133" s="197">
        <f>BK133</f>
        <v>0</v>
      </c>
      <c r="K133" s="38"/>
      <c r="L133" s="42"/>
      <c r="M133" s="102"/>
      <c r="N133" s="198"/>
      <c r="O133" s="103"/>
      <c r="P133" s="199">
        <f>P134+P179+P187+P358</f>
        <v>0</v>
      </c>
      <c r="Q133" s="103"/>
      <c r="R133" s="199">
        <f>R134+R179+R187+R358</f>
        <v>19.812735000000004</v>
      </c>
      <c r="S133" s="103"/>
      <c r="T133" s="200">
        <f>T134+T179+T187+T358</f>
        <v>21.186671999999998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72</v>
      </c>
      <c r="AU133" s="15" t="s">
        <v>94</v>
      </c>
      <c r="BK133" s="201">
        <f>BK134+BK179+BK187+BK358</f>
        <v>0</v>
      </c>
    </row>
    <row r="134" s="12" customFormat="1" ht="25.92" customHeight="1">
      <c r="A134" s="12"/>
      <c r="B134" s="202"/>
      <c r="C134" s="203"/>
      <c r="D134" s="204" t="s">
        <v>72</v>
      </c>
      <c r="E134" s="205" t="s">
        <v>125</v>
      </c>
      <c r="F134" s="205" t="s">
        <v>126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P135+P144+P159+P176</f>
        <v>0</v>
      </c>
      <c r="Q134" s="210"/>
      <c r="R134" s="211">
        <f>R135+R144+R159+R176</f>
        <v>0.070599999999999996</v>
      </c>
      <c r="S134" s="210"/>
      <c r="T134" s="212">
        <f>T135+T144+T159+T176</f>
        <v>4.197552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73</v>
      </c>
      <c r="AY134" s="213" t="s">
        <v>127</v>
      </c>
      <c r="BK134" s="215">
        <f>BK135+BK144+BK159+BK176</f>
        <v>0</v>
      </c>
    </row>
    <row r="135" s="12" customFormat="1" ht="22.8" customHeight="1">
      <c r="A135" s="12"/>
      <c r="B135" s="202"/>
      <c r="C135" s="203"/>
      <c r="D135" s="204" t="s">
        <v>72</v>
      </c>
      <c r="E135" s="216" t="s">
        <v>81</v>
      </c>
      <c r="F135" s="216" t="s">
        <v>128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SUM(P136:P143)</f>
        <v>0</v>
      </c>
      <c r="Q135" s="210"/>
      <c r="R135" s="211">
        <f>SUM(R136:R143)</f>
        <v>0.070599999999999996</v>
      </c>
      <c r="S135" s="210"/>
      <c r="T135" s="212">
        <f>SUM(T136:T143)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81</v>
      </c>
      <c r="AY135" s="213" t="s">
        <v>127</v>
      </c>
      <c r="BK135" s="215">
        <f>SUM(BK136:BK143)</f>
        <v>0</v>
      </c>
    </row>
    <row r="136" s="2" customFormat="1" ht="21.75" customHeight="1">
      <c r="A136" s="36"/>
      <c r="B136" s="37"/>
      <c r="C136" s="218" t="s">
        <v>81</v>
      </c>
      <c r="D136" s="218" t="s">
        <v>129</v>
      </c>
      <c r="E136" s="219" t="s">
        <v>130</v>
      </c>
      <c r="F136" s="220" t="s">
        <v>131</v>
      </c>
      <c r="G136" s="221" t="s">
        <v>132</v>
      </c>
      <c r="H136" s="222">
        <v>2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40</v>
      </c>
      <c r="O136" s="90"/>
      <c r="P136" s="228">
        <f>O136*H136</f>
        <v>0</v>
      </c>
      <c r="Q136" s="228">
        <v>0.00064999999999999997</v>
      </c>
      <c r="R136" s="228">
        <f>Q136*H136</f>
        <v>0.0012999999999999999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133</v>
      </c>
      <c r="AT136" s="230" t="s">
        <v>129</v>
      </c>
      <c r="AU136" s="230" t="s">
        <v>83</v>
      </c>
      <c r="AY136" s="15" t="s">
        <v>127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133</v>
      </c>
      <c r="BK136" s="231">
        <f>ROUND(I136*H136,2)</f>
        <v>0</v>
      </c>
      <c r="BL136" s="15" t="s">
        <v>133</v>
      </c>
      <c r="BM136" s="230" t="s">
        <v>134</v>
      </c>
    </row>
    <row r="137" s="2" customFormat="1">
      <c r="A137" s="36"/>
      <c r="B137" s="37"/>
      <c r="C137" s="38"/>
      <c r="D137" s="232" t="s">
        <v>135</v>
      </c>
      <c r="E137" s="38"/>
      <c r="F137" s="233" t="s">
        <v>131</v>
      </c>
      <c r="G137" s="38"/>
      <c r="H137" s="38"/>
      <c r="I137" s="234"/>
      <c r="J137" s="38"/>
      <c r="K137" s="38"/>
      <c r="L137" s="42"/>
      <c r="M137" s="235"/>
      <c r="N137" s="236"/>
      <c r="O137" s="90"/>
      <c r="P137" s="90"/>
      <c r="Q137" s="90"/>
      <c r="R137" s="90"/>
      <c r="S137" s="90"/>
      <c r="T137" s="91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135</v>
      </c>
      <c r="AU137" s="15" t="s">
        <v>83</v>
      </c>
    </row>
    <row r="138" s="2" customFormat="1" ht="21.75" customHeight="1">
      <c r="A138" s="36"/>
      <c r="B138" s="37"/>
      <c r="C138" s="218" t="s">
        <v>83</v>
      </c>
      <c r="D138" s="218" t="s">
        <v>129</v>
      </c>
      <c r="E138" s="219" t="s">
        <v>136</v>
      </c>
      <c r="F138" s="220" t="s">
        <v>137</v>
      </c>
      <c r="G138" s="221" t="s">
        <v>132</v>
      </c>
      <c r="H138" s="222">
        <v>2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133</v>
      </c>
      <c r="AT138" s="230" t="s">
        <v>129</v>
      </c>
      <c r="AU138" s="230" t="s">
        <v>83</v>
      </c>
      <c r="AY138" s="15" t="s">
        <v>127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133</v>
      </c>
      <c r="BK138" s="231">
        <f>ROUND(I138*H138,2)</f>
        <v>0</v>
      </c>
      <c r="BL138" s="15" t="s">
        <v>133</v>
      </c>
      <c r="BM138" s="230" t="s">
        <v>138</v>
      </c>
    </row>
    <row r="139" s="2" customFormat="1">
      <c r="A139" s="36"/>
      <c r="B139" s="37"/>
      <c r="C139" s="38"/>
      <c r="D139" s="232" t="s">
        <v>135</v>
      </c>
      <c r="E139" s="38"/>
      <c r="F139" s="233" t="s">
        <v>137</v>
      </c>
      <c r="G139" s="38"/>
      <c r="H139" s="38"/>
      <c r="I139" s="234"/>
      <c r="J139" s="38"/>
      <c r="K139" s="38"/>
      <c r="L139" s="42"/>
      <c r="M139" s="235"/>
      <c r="N139" s="236"/>
      <c r="O139" s="90"/>
      <c r="P139" s="90"/>
      <c r="Q139" s="90"/>
      <c r="R139" s="90"/>
      <c r="S139" s="90"/>
      <c r="T139" s="91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135</v>
      </c>
      <c r="AU139" s="15" t="s">
        <v>83</v>
      </c>
    </row>
    <row r="140" s="2" customFormat="1" ht="16.5" customHeight="1">
      <c r="A140" s="36"/>
      <c r="B140" s="37"/>
      <c r="C140" s="218" t="s">
        <v>139</v>
      </c>
      <c r="D140" s="218" t="s">
        <v>129</v>
      </c>
      <c r="E140" s="219" t="s">
        <v>140</v>
      </c>
      <c r="F140" s="220" t="s">
        <v>141</v>
      </c>
      <c r="G140" s="221" t="s">
        <v>142</v>
      </c>
      <c r="H140" s="222">
        <v>126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40</v>
      </c>
      <c r="O140" s="90"/>
      <c r="P140" s="228">
        <f>O140*H140</f>
        <v>0</v>
      </c>
      <c r="Q140" s="228">
        <v>0.00055000000000000003</v>
      </c>
      <c r="R140" s="228">
        <f>Q140*H140</f>
        <v>0.0693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133</v>
      </c>
      <c r="AT140" s="230" t="s">
        <v>129</v>
      </c>
      <c r="AU140" s="230" t="s">
        <v>83</v>
      </c>
      <c r="AY140" s="15" t="s">
        <v>127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133</v>
      </c>
      <c r="BK140" s="231">
        <f>ROUND(I140*H140,2)</f>
        <v>0</v>
      </c>
      <c r="BL140" s="15" t="s">
        <v>133</v>
      </c>
      <c r="BM140" s="230" t="s">
        <v>143</v>
      </c>
    </row>
    <row r="141" s="2" customFormat="1">
      <c r="A141" s="36"/>
      <c r="B141" s="37"/>
      <c r="C141" s="38"/>
      <c r="D141" s="232" t="s">
        <v>135</v>
      </c>
      <c r="E141" s="38"/>
      <c r="F141" s="233" t="s">
        <v>141</v>
      </c>
      <c r="G141" s="38"/>
      <c r="H141" s="38"/>
      <c r="I141" s="234"/>
      <c r="J141" s="38"/>
      <c r="K141" s="38"/>
      <c r="L141" s="42"/>
      <c r="M141" s="235"/>
      <c r="N141" s="236"/>
      <c r="O141" s="90"/>
      <c r="P141" s="90"/>
      <c r="Q141" s="90"/>
      <c r="R141" s="90"/>
      <c r="S141" s="90"/>
      <c r="T141" s="91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135</v>
      </c>
      <c r="AU141" s="15" t="s">
        <v>83</v>
      </c>
    </row>
    <row r="142" s="2" customFormat="1" ht="21.75" customHeight="1">
      <c r="A142" s="36"/>
      <c r="B142" s="37"/>
      <c r="C142" s="218" t="s">
        <v>133</v>
      </c>
      <c r="D142" s="218" t="s">
        <v>129</v>
      </c>
      <c r="E142" s="219" t="s">
        <v>144</v>
      </c>
      <c r="F142" s="220" t="s">
        <v>145</v>
      </c>
      <c r="G142" s="221" t="s">
        <v>142</v>
      </c>
      <c r="H142" s="222">
        <v>126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40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133</v>
      </c>
      <c r="AT142" s="230" t="s">
        <v>129</v>
      </c>
      <c r="AU142" s="230" t="s">
        <v>83</v>
      </c>
      <c r="AY142" s="15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133</v>
      </c>
      <c r="BK142" s="231">
        <f>ROUND(I142*H142,2)</f>
        <v>0</v>
      </c>
      <c r="BL142" s="15" t="s">
        <v>133</v>
      </c>
      <c r="BM142" s="230" t="s">
        <v>146</v>
      </c>
    </row>
    <row r="143" s="2" customFormat="1">
      <c r="A143" s="36"/>
      <c r="B143" s="37"/>
      <c r="C143" s="38"/>
      <c r="D143" s="232" t="s">
        <v>135</v>
      </c>
      <c r="E143" s="38"/>
      <c r="F143" s="233" t="s">
        <v>145</v>
      </c>
      <c r="G143" s="38"/>
      <c r="H143" s="38"/>
      <c r="I143" s="234"/>
      <c r="J143" s="38"/>
      <c r="K143" s="38"/>
      <c r="L143" s="42"/>
      <c r="M143" s="235"/>
      <c r="N143" s="236"/>
      <c r="O143" s="90"/>
      <c r="P143" s="90"/>
      <c r="Q143" s="90"/>
      <c r="R143" s="90"/>
      <c r="S143" s="90"/>
      <c r="T143" s="91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135</v>
      </c>
      <c r="AU143" s="15" t="s">
        <v>83</v>
      </c>
    </row>
    <row r="144" s="12" customFormat="1" ht="22.8" customHeight="1">
      <c r="A144" s="12"/>
      <c r="B144" s="202"/>
      <c r="C144" s="203"/>
      <c r="D144" s="204" t="s">
        <v>72</v>
      </c>
      <c r="E144" s="216" t="s">
        <v>147</v>
      </c>
      <c r="F144" s="216" t="s">
        <v>148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SUM(P145:P158)</f>
        <v>0</v>
      </c>
      <c r="Q144" s="210"/>
      <c r="R144" s="211">
        <f>SUM(R145:R158)</f>
        <v>0</v>
      </c>
      <c r="S144" s="210"/>
      <c r="T144" s="212">
        <f>SUM(T145:T158)</f>
        <v>4.197552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81</v>
      </c>
      <c r="AT144" s="214" t="s">
        <v>72</v>
      </c>
      <c r="AU144" s="214" t="s">
        <v>81</v>
      </c>
      <c r="AY144" s="213" t="s">
        <v>127</v>
      </c>
      <c r="BK144" s="215">
        <f>SUM(BK145:BK158)</f>
        <v>0</v>
      </c>
    </row>
    <row r="145" s="2" customFormat="1" ht="33" customHeight="1">
      <c r="A145" s="36"/>
      <c r="B145" s="37"/>
      <c r="C145" s="218" t="s">
        <v>149</v>
      </c>
      <c r="D145" s="218" t="s">
        <v>129</v>
      </c>
      <c r="E145" s="219" t="s">
        <v>150</v>
      </c>
      <c r="F145" s="220" t="s">
        <v>151</v>
      </c>
      <c r="G145" s="221" t="s">
        <v>152</v>
      </c>
      <c r="H145" s="222">
        <v>900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133</v>
      </c>
      <c r="AT145" s="230" t="s">
        <v>129</v>
      </c>
      <c r="AU145" s="230" t="s">
        <v>83</v>
      </c>
      <c r="AY145" s="15" t="s">
        <v>127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133</v>
      </c>
      <c r="BK145" s="231">
        <f>ROUND(I145*H145,2)</f>
        <v>0</v>
      </c>
      <c r="BL145" s="15" t="s">
        <v>133</v>
      </c>
      <c r="BM145" s="230" t="s">
        <v>153</v>
      </c>
    </row>
    <row r="146" s="2" customFormat="1">
      <c r="A146" s="36"/>
      <c r="B146" s="37"/>
      <c r="C146" s="38"/>
      <c r="D146" s="232" t="s">
        <v>135</v>
      </c>
      <c r="E146" s="38"/>
      <c r="F146" s="233" t="s">
        <v>151</v>
      </c>
      <c r="G146" s="38"/>
      <c r="H146" s="38"/>
      <c r="I146" s="234"/>
      <c r="J146" s="38"/>
      <c r="K146" s="38"/>
      <c r="L146" s="42"/>
      <c r="M146" s="235"/>
      <c r="N146" s="236"/>
      <c r="O146" s="90"/>
      <c r="P146" s="90"/>
      <c r="Q146" s="90"/>
      <c r="R146" s="90"/>
      <c r="S146" s="90"/>
      <c r="T146" s="91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135</v>
      </c>
      <c r="AU146" s="15" t="s">
        <v>83</v>
      </c>
    </row>
    <row r="147" s="2" customFormat="1" ht="33" customHeight="1">
      <c r="A147" s="36"/>
      <c r="B147" s="37"/>
      <c r="C147" s="218" t="s">
        <v>154</v>
      </c>
      <c r="D147" s="218" t="s">
        <v>129</v>
      </c>
      <c r="E147" s="219" t="s">
        <v>155</v>
      </c>
      <c r="F147" s="220" t="s">
        <v>156</v>
      </c>
      <c r="G147" s="221" t="s">
        <v>152</v>
      </c>
      <c r="H147" s="222">
        <v>83700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133</v>
      </c>
      <c r="AT147" s="230" t="s">
        <v>129</v>
      </c>
      <c r="AU147" s="230" t="s">
        <v>83</v>
      </c>
      <c r="AY147" s="15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133</v>
      </c>
      <c r="BK147" s="231">
        <f>ROUND(I147*H147,2)</f>
        <v>0</v>
      </c>
      <c r="BL147" s="15" t="s">
        <v>133</v>
      </c>
      <c r="BM147" s="230" t="s">
        <v>157</v>
      </c>
    </row>
    <row r="148" s="2" customFormat="1">
      <c r="A148" s="36"/>
      <c r="B148" s="37"/>
      <c r="C148" s="38"/>
      <c r="D148" s="232" t="s">
        <v>135</v>
      </c>
      <c r="E148" s="38"/>
      <c r="F148" s="233" t="s">
        <v>156</v>
      </c>
      <c r="G148" s="38"/>
      <c r="H148" s="38"/>
      <c r="I148" s="234"/>
      <c r="J148" s="38"/>
      <c r="K148" s="38"/>
      <c r="L148" s="42"/>
      <c r="M148" s="235"/>
      <c r="N148" s="236"/>
      <c r="O148" s="90"/>
      <c r="P148" s="90"/>
      <c r="Q148" s="90"/>
      <c r="R148" s="90"/>
      <c r="S148" s="90"/>
      <c r="T148" s="91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135</v>
      </c>
      <c r="AU148" s="15" t="s">
        <v>83</v>
      </c>
    </row>
    <row r="149" s="2" customFormat="1" ht="33" customHeight="1">
      <c r="A149" s="36"/>
      <c r="B149" s="37"/>
      <c r="C149" s="218" t="s">
        <v>158</v>
      </c>
      <c r="D149" s="218" t="s">
        <v>129</v>
      </c>
      <c r="E149" s="219" t="s">
        <v>159</v>
      </c>
      <c r="F149" s="220" t="s">
        <v>160</v>
      </c>
      <c r="G149" s="221" t="s">
        <v>152</v>
      </c>
      <c r="H149" s="222">
        <v>900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133</v>
      </c>
      <c r="AT149" s="230" t="s">
        <v>129</v>
      </c>
      <c r="AU149" s="230" t="s">
        <v>83</v>
      </c>
      <c r="AY149" s="15" t="s">
        <v>127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133</v>
      </c>
      <c r="BK149" s="231">
        <f>ROUND(I149*H149,2)</f>
        <v>0</v>
      </c>
      <c r="BL149" s="15" t="s">
        <v>133</v>
      </c>
      <c r="BM149" s="230" t="s">
        <v>161</v>
      </c>
    </row>
    <row r="150" s="2" customFormat="1">
      <c r="A150" s="36"/>
      <c r="B150" s="37"/>
      <c r="C150" s="38"/>
      <c r="D150" s="232" t="s">
        <v>135</v>
      </c>
      <c r="E150" s="38"/>
      <c r="F150" s="233" t="s">
        <v>160</v>
      </c>
      <c r="G150" s="38"/>
      <c r="H150" s="38"/>
      <c r="I150" s="234"/>
      <c r="J150" s="38"/>
      <c r="K150" s="38"/>
      <c r="L150" s="42"/>
      <c r="M150" s="235"/>
      <c r="N150" s="236"/>
      <c r="O150" s="90"/>
      <c r="P150" s="90"/>
      <c r="Q150" s="90"/>
      <c r="R150" s="90"/>
      <c r="S150" s="90"/>
      <c r="T150" s="91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135</v>
      </c>
      <c r="AU150" s="15" t="s">
        <v>83</v>
      </c>
    </row>
    <row r="151" s="2" customFormat="1" ht="16.5" customHeight="1">
      <c r="A151" s="36"/>
      <c r="B151" s="37"/>
      <c r="C151" s="218" t="s">
        <v>162</v>
      </c>
      <c r="D151" s="218" t="s">
        <v>129</v>
      </c>
      <c r="E151" s="219" t="s">
        <v>163</v>
      </c>
      <c r="F151" s="220" t="s">
        <v>164</v>
      </c>
      <c r="G151" s="221" t="s">
        <v>152</v>
      </c>
      <c r="H151" s="222">
        <v>900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40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133</v>
      </c>
      <c r="AT151" s="230" t="s">
        <v>129</v>
      </c>
      <c r="AU151" s="230" t="s">
        <v>83</v>
      </c>
      <c r="AY151" s="15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133</v>
      </c>
      <c r="BK151" s="231">
        <f>ROUND(I151*H151,2)</f>
        <v>0</v>
      </c>
      <c r="BL151" s="15" t="s">
        <v>133</v>
      </c>
      <c r="BM151" s="230" t="s">
        <v>165</v>
      </c>
    </row>
    <row r="152" s="2" customFormat="1">
      <c r="A152" s="36"/>
      <c r="B152" s="37"/>
      <c r="C152" s="38"/>
      <c r="D152" s="232" t="s">
        <v>135</v>
      </c>
      <c r="E152" s="38"/>
      <c r="F152" s="233" t="s">
        <v>164</v>
      </c>
      <c r="G152" s="38"/>
      <c r="H152" s="38"/>
      <c r="I152" s="234"/>
      <c r="J152" s="38"/>
      <c r="K152" s="38"/>
      <c r="L152" s="42"/>
      <c r="M152" s="235"/>
      <c r="N152" s="236"/>
      <c r="O152" s="90"/>
      <c r="P152" s="90"/>
      <c r="Q152" s="90"/>
      <c r="R152" s="90"/>
      <c r="S152" s="90"/>
      <c r="T152" s="91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135</v>
      </c>
      <c r="AU152" s="15" t="s">
        <v>83</v>
      </c>
    </row>
    <row r="153" s="2" customFormat="1" ht="21.75" customHeight="1">
      <c r="A153" s="36"/>
      <c r="B153" s="37"/>
      <c r="C153" s="218" t="s">
        <v>147</v>
      </c>
      <c r="D153" s="218" t="s">
        <v>129</v>
      </c>
      <c r="E153" s="219" t="s">
        <v>166</v>
      </c>
      <c r="F153" s="220" t="s">
        <v>167</v>
      </c>
      <c r="G153" s="221" t="s">
        <v>152</v>
      </c>
      <c r="H153" s="222">
        <v>83700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40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133</v>
      </c>
      <c r="AT153" s="230" t="s">
        <v>129</v>
      </c>
      <c r="AU153" s="230" t="s">
        <v>83</v>
      </c>
      <c r="AY153" s="15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133</v>
      </c>
      <c r="BK153" s="231">
        <f>ROUND(I153*H153,2)</f>
        <v>0</v>
      </c>
      <c r="BL153" s="15" t="s">
        <v>133</v>
      </c>
      <c r="BM153" s="230" t="s">
        <v>168</v>
      </c>
    </row>
    <row r="154" s="2" customFormat="1">
      <c r="A154" s="36"/>
      <c r="B154" s="37"/>
      <c r="C154" s="38"/>
      <c r="D154" s="232" t="s">
        <v>135</v>
      </c>
      <c r="E154" s="38"/>
      <c r="F154" s="233" t="s">
        <v>167</v>
      </c>
      <c r="G154" s="38"/>
      <c r="H154" s="38"/>
      <c r="I154" s="234"/>
      <c r="J154" s="38"/>
      <c r="K154" s="38"/>
      <c r="L154" s="42"/>
      <c r="M154" s="235"/>
      <c r="N154" s="236"/>
      <c r="O154" s="90"/>
      <c r="P154" s="90"/>
      <c r="Q154" s="90"/>
      <c r="R154" s="90"/>
      <c r="S154" s="90"/>
      <c r="T154" s="91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135</v>
      </c>
      <c r="AU154" s="15" t="s">
        <v>83</v>
      </c>
    </row>
    <row r="155" s="2" customFormat="1" ht="21.75" customHeight="1">
      <c r="A155" s="36"/>
      <c r="B155" s="37"/>
      <c r="C155" s="218" t="s">
        <v>169</v>
      </c>
      <c r="D155" s="218" t="s">
        <v>129</v>
      </c>
      <c r="E155" s="219" t="s">
        <v>170</v>
      </c>
      <c r="F155" s="220" t="s">
        <v>171</v>
      </c>
      <c r="G155" s="221" t="s">
        <v>152</v>
      </c>
      <c r="H155" s="222">
        <v>900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133</v>
      </c>
      <c r="AT155" s="230" t="s">
        <v>129</v>
      </c>
      <c r="AU155" s="230" t="s">
        <v>83</v>
      </c>
      <c r="AY155" s="15" t="s">
        <v>127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133</v>
      </c>
      <c r="BK155" s="231">
        <f>ROUND(I155*H155,2)</f>
        <v>0</v>
      </c>
      <c r="BL155" s="15" t="s">
        <v>133</v>
      </c>
      <c r="BM155" s="230" t="s">
        <v>172</v>
      </c>
    </row>
    <row r="156" s="2" customFormat="1">
      <c r="A156" s="36"/>
      <c r="B156" s="37"/>
      <c r="C156" s="38"/>
      <c r="D156" s="232" t="s">
        <v>135</v>
      </c>
      <c r="E156" s="38"/>
      <c r="F156" s="233" t="s">
        <v>171</v>
      </c>
      <c r="G156" s="38"/>
      <c r="H156" s="38"/>
      <c r="I156" s="234"/>
      <c r="J156" s="38"/>
      <c r="K156" s="38"/>
      <c r="L156" s="42"/>
      <c r="M156" s="235"/>
      <c r="N156" s="236"/>
      <c r="O156" s="90"/>
      <c r="P156" s="90"/>
      <c r="Q156" s="90"/>
      <c r="R156" s="90"/>
      <c r="S156" s="90"/>
      <c r="T156" s="91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135</v>
      </c>
      <c r="AU156" s="15" t="s">
        <v>83</v>
      </c>
    </row>
    <row r="157" s="2" customFormat="1" ht="21.75" customHeight="1">
      <c r="A157" s="36"/>
      <c r="B157" s="37"/>
      <c r="C157" s="218" t="s">
        <v>173</v>
      </c>
      <c r="D157" s="218" t="s">
        <v>129</v>
      </c>
      <c r="E157" s="219" t="s">
        <v>174</v>
      </c>
      <c r="F157" s="220" t="s">
        <v>175</v>
      </c>
      <c r="G157" s="221" t="s">
        <v>176</v>
      </c>
      <c r="H157" s="222">
        <v>2.512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40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1.671</v>
      </c>
      <c r="T157" s="229">
        <f>S157*H157</f>
        <v>4.197552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133</v>
      </c>
      <c r="AT157" s="230" t="s">
        <v>129</v>
      </c>
      <c r="AU157" s="230" t="s">
        <v>83</v>
      </c>
      <c r="AY157" s="15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133</v>
      </c>
      <c r="BK157" s="231">
        <f>ROUND(I157*H157,2)</f>
        <v>0</v>
      </c>
      <c r="BL157" s="15" t="s">
        <v>133</v>
      </c>
      <c r="BM157" s="230" t="s">
        <v>177</v>
      </c>
    </row>
    <row r="158" s="2" customFormat="1">
      <c r="A158" s="36"/>
      <c r="B158" s="37"/>
      <c r="C158" s="38"/>
      <c r="D158" s="232" t="s">
        <v>135</v>
      </c>
      <c r="E158" s="38"/>
      <c r="F158" s="233" t="s">
        <v>175</v>
      </c>
      <c r="G158" s="38"/>
      <c r="H158" s="38"/>
      <c r="I158" s="234"/>
      <c r="J158" s="38"/>
      <c r="K158" s="38"/>
      <c r="L158" s="42"/>
      <c r="M158" s="235"/>
      <c r="N158" s="236"/>
      <c r="O158" s="90"/>
      <c r="P158" s="90"/>
      <c r="Q158" s="90"/>
      <c r="R158" s="90"/>
      <c r="S158" s="90"/>
      <c r="T158" s="91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135</v>
      </c>
      <c r="AU158" s="15" t="s">
        <v>83</v>
      </c>
    </row>
    <row r="159" s="12" customFormat="1" ht="22.8" customHeight="1">
      <c r="A159" s="12"/>
      <c r="B159" s="202"/>
      <c r="C159" s="203"/>
      <c r="D159" s="204" t="s">
        <v>72</v>
      </c>
      <c r="E159" s="216" t="s">
        <v>178</v>
      </c>
      <c r="F159" s="216" t="s">
        <v>179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SUM(P160:P175)</f>
        <v>0</v>
      </c>
      <c r="Q159" s="210"/>
      <c r="R159" s="211">
        <f>SUM(R160:R175)</f>
        <v>0</v>
      </c>
      <c r="S159" s="210"/>
      <c r="T159" s="212">
        <f>SUM(T160:T175)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81</v>
      </c>
      <c r="AT159" s="214" t="s">
        <v>72</v>
      </c>
      <c r="AU159" s="214" t="s">
        <v>81</v>
      </c>
      <c r="AY159" s="213" t="s">
        <v>127</v>
      </c>
      <c r="BK159" s="215">
        <f>SUM(BK160:BK175)</f>
        <v>0</v>
      </c>
    </row>
    <row r="160" s="2" customFormat="1" ht="21.75" customHeight="1">
      <c r="A160" s="36"/>
      <c r="B160" s="37"/>
      <c r="C160" s="218" t="s">
        <v>180</v>
      </c>
      <c r="D160" s="218" t="s">
        <v>129</v>
      </c>
      <c r="E160" s="219" t="s">
        <v>181</v>
      </c>
      <c r="F160" s="220" t="s">
        <v>182</v>
      </c>
      <c r="G160" s="221" t="s">
        <v>183</v>
      </c>
      <c r="H160" s="222">
        <v>20.823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40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133</v>
      </c>
      <c r="AT160" s="230" t="s">
        <v>129</v>
      </c>
      <c r="AU160" s="230" t="s">
        <v>83</v>
      </c>
      <c r="AY160" s="15" t="s">
        <v>127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133</v>
      </c>
      <c r="BK160" s="231">
        <f>ROUND(I160*H160,2)</f>
        <v>0</v>
      </c>
      <c r="BL160" s="15" t="s">
        <v>133</v>
      </c>
      <c r="BM160" s="230" t="s">
        <v>184</v>
      </c>
    </row>
    <row r="161" s="2" customFormat="1">
      <c r="A161" s="36"/>
      <c r="B161" s="37"/>
      <c r="C161" s="38"/>
      <c r="D161" s="232" t="s">
        <v>135</v>
      </c>
      <c r="E161" s="38"/>
      <c r="F161" s="233" t="s">
        <v>182</v>
      </c>
      <c r="G161" s="38"/>
      <c r="H161" s="38"/>
      <c r="I161" s="234"/>
      <c r="J161" s="38"/>
      <c r="K161" s="38"/>
      <c r="L161" s="42"/>
      <c r="M161" s="235"/>
      <c r="N161" s="236"/>
      <c r="O161" s="90"/>
      <c r="P161" s="90"/>
      <c r="Q161" s="90"/>
      <c r="R161" s="90"/>
      <c r="S161" s="90"/>
      <c r="T161" s="91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135</v>
      </c>
      <c r="AU161" s="15" t="s">
        <v>83</v>
      </c>
    </row>
    <row r="162" s="2" customFormat="1" ht="21.75" customHeight="1">
      <c r="A162" s="36"/>
      <c r="B162" s="37"/>
      <c r="C162" s="218" t="s">
        <v>185</v>
      </c>
      <c r="D162" s="218" t="s">
        <v>129</v>
      </c>
      <c r="E162" s="219" t="s">
        <v>186</v>
      </c>
      <c r="F162" s="220" t="s">
        <v>187</v>
      </c>
      <c r="G162" s="221" t="s">
        <v>183</v>
      </c>
      <c r="H162" s="222">
        <v>20.823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40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133</v>
      </c>
      <c r="AT162" s="230" t="s">
        <v>129</v>
      </c>
      <c r="AU162" s="230" t="s">
        <v>83</v>
      </c>
      <c r="AY162" s="15" t="s">
        <v>127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133</v>
      </c>
      <c r="BK162" s="231">
        <f>ROUND(I162*H162,2)</f>
        <v>0</v>
      </c>
      <c r="BL162" s="15" t="s">
        <v>133</v>
      </c>
      <c r="BM162" s="230" t="s">
        <v>188</v>
      </c>
    </row>
    <row r="163" s="2" customFormat="1">
      <c r="A163" s="36"/>
      <c r="B163" s="37"/>
      <c r="C163" s="38"/>
      <c r="D163" s="232" t="s">
        <v>135</v>
      </c>
      <c r="E163" s="38"/>
      <c r="F163" s="233" t="s">
        <v>187</v>
      </c>
      <c r="G163" s="38"/>
      <c r="H163" s="38"/>
      <c r="I163" s="234"/>
      <c r="J163" s="38"/>
      <c r="K163" s="38"/>
      <c r="L163" s="42"/>
      <c r="M163" s="235"/>
      <c r="N163" s="236"/>
      <c r="O163" s="90"/>
      <c r="P163" s="90"/>
      <c r="Q163" s="90"/>
      <c r="R163" s="90"/>
      <c r="S163" s="90"/>
      <c r="T163" s="91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135</v>
      </c>
      <c r="AU163" s="15" t="s">
        <v>83</v>
      </c>
    </row>
    <row r="164" s="2" customFormat="1" ht="21.75" customHeight="1">
      <c r="A164" s="36"/>
      <c r="B164" s="37"/>
      <c r="C164" s="218" t="s">
        <v>189</v>
      </c>
      <c r="D164" s="218" t="s">
        <v>129</v>
      </c>
      <c r="E164" s="219" t="s">
        <v>190</v>
      </c>
      <c r="F164" s="220" t="s">
        <v>191</v>
      </c>
      <c r="G164" s="221" t="s">
        <v>183</v>
      </c>
      <c r="H164" s="222">
        <v>375.29700000000003</v>
      </c>
      <c r="I164" s="223"/>
      <c r="J164" s="224">
        <f>ROUND(I164*H164,2)</f>
        <v>0</v>
      </c>
      <c r="K164" s="225"/>
      <c r="L164" s="42"/>
      <c r="M164" s="226" t="s">
        <v>1</v>
      </c>
      <c r="N164" s="227" t="s">
        <v>40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133</v>
      </c>
      <c r="AT164" s="230" t="s">
        <v>129</v>
      </c>
      <c r="AU164" s="230" t="s">
        <v>83</v>
      </c>
      <c r="AY164" s="15" t="s">
        <v>127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133</v>
      </c>
      <c r="BK164" s="231">
        <f>ROUND(I164*H164,2)</f>
        <v>0</v>
      </c>
      <c r="BL164" s="15" t="s">
        <v>133</v>
      </c>
      <c r="BM164" s="230" t="s">
        <v>192</v>
      </c>
    </row>
    <row r="165" s="2" customFormat="1">
      <c r="A165" s="36"/>
      <c r="B165" s="37"/>
      <c r="C165" s="38"/>
      <c r="D165" s="232" t="s">
        <v>135</v>
      </c>
      <c r="E165" s="38"/>
      <c r="F165" s="233" t="s">
        <v>191</v>
      </c>
      <c r="G165" s="38"/>
      <c r="H165" s="38"/>
      <c r="I165" s="234"/>
      <c r="J165" s="38"/>
      <c r="K165" s="38"/>
      <c r="L165" s="42"/>
      <c r="M165" s="235"/>
      <c r="N165" s="236"/>
      <c r="O165" s="90"/>
      <c r="P165" s="90"/>
      <c r="Q165" s="90"/>
      <c r="R165" s="90"/>
      <c r="S165" s="90"/>
      <c r="T165" s="91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135</v>
      </c>
      <c r="AU165" s="15" t="s">
        <v>83</v>
      </c>
    </row>
    <row r="166" s="13" customFormat="1">
      <c r="A166" s="13"/>
      <c r="B166" s="237"/>
      <c r="C166" s="238"/>
      <c r="D166" s="232" t="s">
        <v>193</v>
      </c>
      <c r="E166" s="239" t="s">
        <v>1</v>
      </c>
      <c r="F166" s="240" t="s">
        <v>194</v>
      </c>
      <c r="G166" s="238"/>
      <c r="H166" s="241">
        <v>28.869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193</v>
      </c>
      <c r="AU166" s="247" t="s">
        <v>83</v>
      </c>
      <c r="AV166" s="13" t="s">
        <v>83</v>
      </c>
      <c r="AW166" s="13" t="s">
        <v>30</v>
      </c>
      <c r="AX166" s="13" t="s">
        <v>81</v>
      </c>
      <c r="AY166" s="247" t="s">
        <v>127</v>
      </c>
    </row>
    <row r="167" s="13" customFormat="1">
      <c r="A167" s="13"/>
      <c r="B167" s="237"/>
      <c r="C167" s="238"/>
      <c r="D167" s="232" t="s">
        <v>193</v>
      </c>
      <c r="E167" s="238"/>
      <c r="F167" s="240" t="s">
        <v>195</v>
      </c>
      <c r="G167" s="238"/>
      <c r="H167" s="241">
        <v>375.29700000000003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193</v>
      </c>
      <c r="AU167" s="247" t="s">
        <v>83</v>
      </c>
      <c r="AV167" s="13" t="s">
        <v>83</v>
      </c>
      <c r="AW167" s="13" t="s">
        <v>4</v>
      </c>
      <c r="AX167" s="13" t="s">
        <v>81</v>
      </c>
      <c r="AY167" s="247" t="s">
        <v>127</v>
      </c>
    </row>
    <row r="168" s="2" customFormat="1" ht="33" customHeight="1">
      <c r="A168" s="36"/>
      <c r="B168" s="37"/>
      <c r="C168" s="218" t="s">
        <v>8</v>
      </c>
      <c r="D168" s="218" t="s">
        <v>129</v>
      </c>
      <c r="E168" s="219" t="s">
        <v>196</v>
      </c>
      <c r="F168" s="220" t="s">
        <v>197</v>
      </c>
      <c r="G168" s="221" t="s">
        <v>183</v>
      </c>
      <c r="H168" s="222">
        <v>3</v>
      </c>
      <c r="I168" s="223"/>
      <c r="J168" s="224">
        <f>ROUND(I168*H168,2)</f>
        <v>0</v>
      </c>
      <c r="K168" s="225"/>
      <c r="L168" s="42"/>
      <c r="M168" s="226" t="s">
        <v>1</v>
      </c>
      <c r="N168" s="227" t="s">
        <v>40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0" t="s">
        <v>133</v>
      </c>
      <c r="AT168" s="230" t="s">
        <v>129</v>
      </c>
      <c r="AU168" s="230" t="s">
        <v>83</v>
      </c>
      <c r="AY168" s="15" t="s">
        <v>127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5" t="s">
        <v>133</v>
      </c>
      <c r="BK168" s="231">
        <f>ROUND(I168*H168,2)</f>
        <v>0</v>
      </c>
      <c r="BL168" s="15" t="s">
        <v>133</v>
      </c>
      <c r="BM168" s="230" t="s">
        <v>198</v>
      </c>
    </row>
    <row r="169" s="2" customFormat="1">
      <c r="A169" s="36"/>
      <c r="B169" s="37"/>
      <c r="C169" s="38"/>
      <c r="D169" s="232" t="s">
        <v>135</v>
      </c>
      <c r="E169" s="38"/>
      <c r="F169" s="233" t="s">
        <v>197</v>
      </c>
      <c r="G169" s="38"/>
      <c r="H169" s="38"/>
      <c r="I169" s="234"/>
      <c r="J169" s="38"/>
      <c r="K169" s="38"/>
      <c r="L169" s="42"/>
      <c r="M169" s="235"/>
      <c r="N169" s="236"/>
      <c r="O169" s="90"/>
      <c r="P169" s="90"/>
      <c r="Q169" s="90"/>
      <c r="R169" s="90"/>
      <c r="S169" s="90"/>
      <c r="T169" s="91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135</v>
      </c>
      <c r="AU169" s="15" t="s">
        <v>83</v>
      </c>
    </row>
    <row r="170" s="2" customFormat="1" ht="33" customHeight="1">
      <c r="A170" s="36"/>
      <c r="B170" s="37"/>
      <c r="C170" s="218" t="s">
        <v>199</v>
      </c>
      <c r="D170" s="218" t="s">
        <v>129</v>
      </c>
      <c r="E170" s="219" t="s">
        <v>200</v>
      </c>
      <c r="F170" s="220" t="s">
        <v>201</v>
      </c>
      <c r="G170" s="221" t="s">
        <v>183</v>
      </c>
      <c r="H170" s="222">
        <v>13</v>
      </c>
      <c r="I170" s="223"/>
      <c r="J170" s="224">
        <f>ROUND(I170*H170,2)</f>
        <v>0</v>
      </c>
      <c r="K170" s="225"/>
      <c r="L170" s="42"/>
      <c r="M170" s="226" t="s">
        <v>1</v>
      </c>
      <c r="N170" s="227" t="s">
        <v>40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133</v>
      </c>
      <c r="AT170" s="230" t="s">
        <v>129</v>
      </c>
      <c r="AU170" s="230" t="s">
        <v>83</v>
      </c>
      <c r="AY170" s="15" t="s">
        <v>127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133</v>
      </c>
      <c r="BK170" s="231">
        <f>ROUND(I170*H170,2)</f>
        <v>0</v>
      </c>
      <c r="BL170" s="15" t="s">
        <v>133</v>
      </c>
      <c r="BM170" s="230" t="s">
        <v>202</v>
      </c>
    </row>
    <row r="171" s="2" customFormat="1">
      <c r="A171" s="36"/>
      <c r="B171" s="37"/>
      <c r="C171" s="38"/>
      <c r="D171" s="232" t="s">
        <v>135</v>
      </c>
      <c r="E171" s="38"/>
      <c r="F171" s="233" t="s">
        <v>201</v>
      </c>
      <c r="G171" s="38"/>
      <c r="H171" s="38"/>
      <c r="I171" s="234"/>
      <c r="J171" s="38"/>
      <c r="K171" s="38"/>
      <c r="L171" s="42"/>
      <c r="M171" s="235"/>
      <c r="N171" s="236"/>
      <c r="O171" s="90"/>
      <c r="P171" s="90"/>
      <c r="Q171" s="90"/>
      <c r="R171" s="90"/>
      <c r="S171" s="90"/>
      <c r="T171" s="91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135</v>
      </c>
      <c r="AU171" s="15" t="s">
        <v>83</v>
      </c>
    </row>
    <row r="172" s="2" customFormat="1" ht="33" customHeight="1">
      <c r="A172" s="36"/>
      <c r="B172" s="37"/>
      <c r="C172" s="218" t="s">
        <v>203</v>
      </c>
      <c r="D172" s="218" t="s">
        <v>129</v>
      </c>
      <c r="E172" s="219" t="s">
        <v>204</v>
      </c>
      <c r="F172" s="220" t="s">
        <v>205</v>
      </c>
      <c r="G172" s="221" t="s">
        <v>183</v>
      </c>
      <c r="H172" s="222">
        <v>3.7050000000000001</v>
      </c>
      <c r="I172" s="223"/>
      <c r="J172" s="224">
        <f>ROUND(I172*H172,2)</f>
        <v>0</v>
      </c>
      <c r="K172" s="225"/>
      <c r="L172" s="42"/>
      <c r="M172" s="226" t="s">
        <v>1</v>
      </c>
      <c r="N172" s="227" t="s">
        <v>40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0" t="s">
        <v>133</v>
      </c>
      <c r="AT172" s="230" t="s">
        <v>129</v>
      </c>
      <c r="AU172" s="230" t="s">
        <v>83</v>
      </c>
      <c r="AY172" s="15" t="s">
        <v>127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5" t="s">
        <v>133</v>
      </c>
      <c r="BK172" s="231">
        <f>ROUND(I172*H172,2)</f>
        <v>0</v>
      </c>
      <c r="BL172" s="15" t="s">
        <v>133</v>
      </c>
      <c r="BM172" s="230" t="s">
        <v>206</v>
      </c>
    </row>
    <row r="173" s="2" customFormat="1">
      <c r="A173" s="36"/>
      <c r="B173" s="37"/>
      <c r="C173" s="38"/>
      <c r="D173" s="232" t="s">
        <v>135</v>
      </c>
      <c r="E173" s="38"/>
      <c r="F173" s="233" t="s">
        <v>205</v>
      </c>
      <c r="G173" s="38"/>
      <c r="H173" s="38"/>
      <c r="I173" s="234"/>
      <c r="J173" s="38"/>
      <c r="K173" s="38"/>
      <c r="L173" s="42"/>
      <c r="M173" s="235"/>
      <c r="N173" s="236"/>
      <c r="O173" s="90"/>
      <c r="P173" s="90"/>
      <c r="Q173" s="90"/>
      <c r="R173" s="90"/>
      <c r="S173" s="90"/>
      <c r="T173" s="91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135</v>
      </c>
      <c r="AU173" s="15" t="s">
        <v>83</v>
      </c>
    </row>
    <row r="174" s="2" customFormat="1" ht="44.25" customHeight="1">
      <c r="A174" s="36"/>
      <c r="B174" s="37"/>
      <c r="C174" s="218" t="s">
        <v>207</v>
      </c>
      <c r="D174" s="218" t="s">
        <v>129</v>
      </c>
      <c r="E174" s="219" t="s">
        <v>208</v>
      </c>
      <c r="F174" s="220" t="s">
        <v>209</v>
      </c>
      <c r="G174" s="221" t="s">
        <v>183</v>
      </c>
      <c r="H174" s="222">
        <v>9.1639999999999997</v>
      </c>
      <c r="I174" s="223"/>
      <c r="J174" s="224">
        <f>ROUND(I174*H174,2)</f>
        <v>0</v>
      </c>
      <c r="K174" s="225"/>
      <c r="L174" s="42"/>
      <c r="M174" s="226" t="s">
        <v>1</v>
      </c>
      <c r="N174" s="227" t="s">
        <v>40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30" t="s">
        <v>133</v>
      </c>
      <c r="AT174" s="230" t="s">
        <v>129</v>
      </c>
      <c r="AU174" s="230" t="s">
        <v>83</v>
      </c>
      <c r="AY174" s="15" t="s">
        <v>127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5" t="s">
        <v>133</v>
      </c>
      <c r="BK174" s="231">
        <f>ROUND(I174*H174,2)</f>
        <v>0</v>
      </c>
      <c r="BL174" s="15" t="s">
        <v>133</v>
      </c>
      <c r="BM174" s="230" t="s">
        <v>210</v>
      </c>
    </row>
    <row r="175" s="2" customFormat="1">
      <c r="A175" s="36"/>
      <c r="B175" s="37"/>
      <c r="C175" s="38"/>
      <c r="D175" s="232" t="s">
        <v>135</v>
      </c>
      <c r="E175" s="38"/>
      <c r="F175" s="233" t="s">
        <v>209</v>
      </c>
      <c r="G175" s="38"/>
      <c r="H175" s="38"/>
      <c r="I175" s="234"/>
      <c r="J175" s="38"/>
      <c r="K175" s="38"/>
      <c r="L175" s="42"/>
      <c r="M175" s="235"/>
      <c r="N175" s="236"/>
      <c r="O175" s="90"/>
      <c r="P175" s="90"/>
      <c r="Q175" s="90"/>
      <c r="R175" s="90"/>
      <c r="S175" s="90"/>
      <c r="T175" s="91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135</v>
      </c>
      <c r="AU175" s="15" t="s">
        <v>83</v>
      </c>
    </row>
    <row r="176" s="12" customFormat="1" ht="22.8" customHeight="1">
      <c r="A176" s="12"/>
      <c r="B176" s="202"/>
      <c r="C176" s="203"/>
      <c r="D176" s="204" t="s">
        <v>72</v>
      </c>
      <c r="E176" s="216" t="s">
        <v>211</v>
      </c>
      <c r="F176" s="216" t="s">
        <v>212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SUM(P177:P178)</f>
        <v>0</v>
      </c>
      <c r="Q176" s="210"/>
      <c r="R176" s="211">
        <f>SUM(R177:R178)</f>
        <v>0</v>
      </c>
      <c r="S176" s="210"/>
      <c r="T176" s="212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81</v>
      </c>
      <c r="AT176" s="214" t="s">
        <v>72</v>
      </c>
      <c r="AU176" s="214" t="s">
        <v>81</v>
      </c>
      <c r="AY176" s="213" t="s">
        <v>127</v>
      </c>
      <c r="BK176" s="215">
        <f>SUM(BK177:BK178)</f>
        <v>0</v>
      </c>
    </row>
    <row r="177" s="2" customFormat="1" ht="16.5" customHeight="1">
      <c r="A177" s="36"/>
      <c r="B177" s="37"/>
      <c r="C177" s="218" t="s">
        <v>213</v>
      </c>
      <c r="D177" s="218" t="s">
        <v>129</v>
      </c>
      <c r="E177" s="219" t="s">
        <v>214</v>
      </c>
      <c r="F177" s="220" t="s">
        <v>215</v>
      </c>
      <c r="G177" s="221" t="s">
        <v>183</v>
      </c>
      <c r="H177" s="222">
        <v>0.070999999999999994</v>
      </c>
      <c r="I177" s="223"/>
      <c r="J177" s="224">
        <f>ROUND(I177*H177,2)</f>
        <v>0</v>
      </c>
      <c r="K177" s="225"/>
      <c r="L177" s="42"/>
      <c r="M177" s="226" t="s">
        <v>1</v>
      </c>
      <c r="N177" s="227" t="s">
        <v>40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30" t="s">
        <v>133</v>
      </c>
      <c r="AT177" s="230" t="s">
        <v>129</v>
      </c>
      <c r="AU177" s="230" t="s">
        <v>83</v>
      </c>
      <c r="AY177" s="15" t="s">
        <v>127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5" t="s">
        <v>133</v>
      </c>
      <c r="BK177" s="231">
        <f>ROUND(I177*H177,2)</f>
        <v>0</v>
      </c>
      <c r="BL177" s="15" t="s">
        <v>133</v>
      </c>
      <c r="BM177" s="230" t="s">
        <v>216</v>
      </c>
    </row>
    <row r="178" s="2" customFormat="1">
      <c r="A178" s="36"/>
      <c r="B178" s="37"/>
      <c r="C178" s="38"/>
      <c r="D178" s="232" t="s">
        <v>135</v>
      </c>
      <c r="E178" s="38"/>
      <c r="F178" s="233" t="s">
        <v>217</v>
      </c>
      <c r="G178" s="38"/>
      <c r="H178" s="38"/>
      <c r="I178" s="234"/>
      <c r="J178" s="38"/>
      <c r="K178" s="38"/>
      <c r="L178" s="42"/>
      <c r="M178" s="235"/>
      <c r="N178" s="236"/>
      <c r="O178" s="90"/>
      <c r="P178" s="90"/>
      <c r="Q178" s="90"/>
      <c r="R178" s="90"/>
      <c r="S178" s="90"/>
      <c r="T178" s="91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135</v>
      </c>
      <c r="AU178" s="15" t="s">
        <v>83</v>
      </c>
    </row>
    <row r="179" s="12" customFormat="1" ht="25.92" customHeight="1">
      <c r="A179" s="12"/>
      <c r="B179" s="202"/>
      <c r="C179" s="203"/>
      <c r="D179" s="204" t="s">
        <v>72</v>
      </c>
      <c r="E179" s="205" t="s">
        <v>218</v>
      </c>
      <c r="F179" s="205" t="s">
        <v>219</v>
      </c>
      <c r="G179" s="203"/>
      <c r="H179" s="203"/>
      <c r="I179" s="206"/>
      <c r="J179" s="207">
        <f>BK179</f>
        <v>0</v>
      </c>
      <c r="K179" s="203"/>
      <c r="L179" s="208"/>
      <c r="M179" s="209"/>
      <c r="N179" s="210"/>
      <c r="O179" s="210"/>
      <c r="P179" s="211">
        <f>SUM(P180:P186)</f>
        <v>0</v>
      </c>
      <c r="Q179" s="210"/>
      <c r="R179" s="211">
        <f>SUM(R180:R186)</f>
        <v>0.20000000000000001</v>
      </c>
      <c r="S179" s="210"/>
      <c r="T179" s="212">
        <f>SUM(T180:T186)</f>
        <v>0.36399999999999999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83</v>
      </c>
      <c r="AT179" s="214" t="s">
        <v>72</v>
      </c>
      <c r="AU179" s="214" t="s">
        <v>73</v>
      </c>
      <c r="AY179" s="213" t="s">
        <v>127</v>
      </c>
      <c r="BK179" s="215">
        <f>SUM(BK180:BK186)</f>
        <v>0</v>
      </c>
    </row>
    <row r="180" s="2" customFormat="1" ht="33" customHeight="1">
      <c r="A180" s="36"/>
      <c r="B180" s="37"/>
      <c r="C180" s="218" t="s">
        <v>220</v>
      </c>
      <c r="D180" s="218" t="s">
        <v>129</v>
      </c>
      <c r="E180" s="219" t="s">
        <v>221</v>
      </c>
      <c r="F180" s="220" t="s">
        <v>222</v>
      </c>
      <c r="G180" s="221" t="s">
        <v>152</v>
      </c>
      <c r="H180" s="222">
        <v>260</v>
      </c>
      <c r="I180" s="223"/>
      <c r="J180" s="224">
        <f>ROUND(I180*H180,2)</f>
        <v>0</v>
      </c>
      <c r="K180" s="225"/>
      <c r="L180" s="42"/>
      <c r="M180" s="226" t="s">
        <v>1</v>
      </c>
      <c r="N180" s="227" t="s">
        <v>40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0.0014</v>
      </c>
      <c r="T180" s="229">
        <f>S180*H180</f>
        <v>0.36399999999999999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30" t="s">
        <v>199</v>
      </c>
      <c r="AT180" s="230" t="s">
        <v>129</v>
      </c>
      <c r="AU180" s="230" t="s">
        <v>81</v>
      </c>
      <c r="AY180" s="15" t="s">
        <v>127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5" t="s">
        <v>133</v>
      </c>
      <c r="BK180" s="231">
        <f>ROUND(I180*H180,2)</f>
        <v>0</v>
      </c>
      <c r="BL180" s="15" t="s">
        <v>199</v>
      </c>
      <c r="BM180" s="230" t="s">
        <v>223</v>
      </c>
    </row>
    <row r="181" s="2" customFormat="1">
      <c r="A181" s="36"/>
      <c r="B181" s="37"/>
      <c r="C181" s="38"/>
      <c r="D181" s="232" t="s">
        <v>135</v>
      </c>
      <c r="E181" s="38"/>
      <c r="F181" s="233" t="s">
        <v>224</v>
      </c>
      <c r="G181" s="38"/>
      <c r="H181" s="38"/>
      <c r="I181" s="234"/>
      <c r="J181" s="38"/>
      <c r="K181" s="38"/>
      <c r="L181" s="42"/>
      <c r="M181" s="235"/>
      <c r="N181" s="236"/>
      <c r="O181" s="90"/>
      <c r="P181" s="90"/>
      <c r="Q181" s="90"/>
      <c r="R181" s="90"/>
      <c r="S181" s="90"/>
      <c r="T181" s="91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135</v>
      </c>
      <c r="AU181" s="15" t="s">
        <v>81</v>
      </c>
    </row>
    <row r="182" s="2" customFormat="1" ht="21.75" customHeight="1">
      <c r="A182" s="36"/>
      <c r="B182" s="37"/>
      <c r="C182" s="218" t="s">
        <v>7</v>
      </c>
      <c r="D182" s="218" t="s">
        <v>129</v>
      </c>
      <c r="E182" s="219" t="s">
        <v>225</v>
      </c>
      <c r="F182" s="220" t="s">
        <v>226</v>
      </c>
      <c r="G182" s="221" t="s">
        <v>176</v>
      </c>
      <c r="H182" s="222">
        <v>20</v>
      </c>
      <c r="I182" s="223"/>
      <c r="J182" s="224">
        <f>ROUND(I182*H182,2)</f>
        <v>0</v>
      </c>
      <c r="K182" s="225"/>
      <c r="L182" s="42"/>
      <c r="M182" s="226" t="s">
        <v>1</v>
      </c>
      <c r="N182" s="227" t="s">
        <v>40</v>
      </c>
      <c r="O182" s="90"/>
      <c r="P182" s="228">
        <f>O182*H182</f>
        <v>0</v>
      </c>
      <c r="Q182" s="228">
        <v>0.01</v>
      </c>
      <c r="R182" s="228">
        <f>Q182*H182</f>
        <v>0.20000000000000001</v>
      </c>
      <c r="S182" s="228">
        <v>0</v>
      </c>
      <c r="T182" s="22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0" t="s">
        <v>199</v>
      </c>
      <c r="AT182" s="230" t="s">
        <v>129</v>
      </c>
      <c r="AU182" s="230" t="s">
        <v>81</v>
      </c>
      <c r="AY182" s="15" t="s">
        <v>127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5" t="s">
        <v>133</v>
      </c>
      <c r="BK182" s="231">
        <f>ROUND(I182*H182,2)</f>
        <v>0</v>
      </c>
      <c r="BL182" s="15" t="s">
        <v>199</v>
      </c>
      <c r="BM182" s="230" t="s">
        <v>227</v>
      </c>
    </row>
    <row r="183" s="2" customFormat="1">
      <c r="A183" s="36"/>
      <c r="B183" s="37"/>
      <c r="C183" s="38"/>
      <c r="D183" s="232" t="s">
        <v>135</v>
      </c>
      <c r="E183" s="38"/>
      <c r="F183" s="233" t="s">
        <v>226</v>
      </c>
      <c r="G183" s="38"/>
      <c r="H183" s="38"/>
      <c r="I183" s="234"/>
      <c r="J183" s="38"/>
      <c r="K183" s="38"/>
      <c r="L183" s="42"/>
      <c r="M183" s="235"/>
      <c r="N183" s="236"/>
      <c r="O183" s="90"/>
      <c r="P183" s="90"/>
      <c r="Q183" s="90"/>
      <c r="R183" s="90"/>
      <c r="S183" s="90"/>
      <c r="T183" s="91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135</v>
      </c>
      <c r="AU183" s="15" t="s">
        <v>81</v>
      </c>
    </row>
    <row r="184" s="13" customFormat="1">
      <c r="A184" s="13"/>
      <c r="B184" s="237"/>
      <c r="C184" s="238"/>
      <c r="D184" s="232" t="s">
        <v>193</v>
      </c>
      <c r="E184" s="239" t="s">
        <v>1</v>
      </c>
      <c r="F184" s="240" t="s">
        <v>220</v>
      </c>
      <c r="G184" s="238"/>
      <c r="H184" s="241">
        <v>20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193</v>
      </c>
      <c r="AU184" s="247" t="s">
        <v>81</v>
      </c>
      <c r="AV184" s="13" t="s">
        <v>83</v>
      </c>
      <c r="AW184" s="13" t="s">
        <v>30</v>
      </c>
      <c r="AX184" s="13" t="s">
        <v>81</v>
      </c>
      <c r="AY184" s="247" t="s">
        <v>127</v>
      </c>
    </row>
    <row r="185" s="2" customFormat="1" ht="21.75" customHeight="1">
      <c r="A185" s="36"/>
      <c r="B185" s="37"/>
      <c r="C185" s="218" t="s">
        <v>228</v>
      </c>
      <c r="D185" s="218" t="s">
        <v>129</v>
      </c>
      <c r="E185" s="219" t="s">
        <v>229</v>
      </c>
      <c r="F185" s="220" t="s">
        <v>230</v>
      </c>
      <c r="G185" s="221" t="s">
        <v>183</v>
      </c>
      <c r="H185" s="222">
        <v>0.29999999999999999</v>
      </c>
      <c r="I185" s="223"/>
      <c r="J185" s="224">
        <f>ROUND(I185*H185,2)</f>
        <v>0</v>
      </c>
      <c r="K185" s="225"/>
      <c r="L185" s="42"/>
      <c r="M185" s="226" t="s">
        <v>1</v>
      </c>
      <c r="N185" s="227" t="s">
        <v>40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30" t="s">
        <v>199</v>
      </c>
      <c r="AT185" s="230" t="s">
        <v>129</v>
      </c>
      <c r="AU185" s="230" t="s">
        <v>81</v>
      </c>
      <c r="AY185" s="15" t="s">
        <v>127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5" t="s">
        <v>133</v>
      </c>
      <c r="BK185" s="231">
        <f>ROUND(I185*H185,2)</f>
        <v>0</v>
      </c>
      <c r="BL185" s="15" t="s">
        <v>199</v>
      </c>
      <c r="BM185" s="230" t="s">
        <v>231</v>
      </c>
    </row>
    <row r="186" s="2" customFormat="1">
      <c r="A186" s="36"/>
      <c r="B186" s="37"/>
      <c r="C186" s="38"/>
      <c r="D186" s="232" t="s">
        <v>135</v>
      </c>
      <c r="E186" s="38"/>
      <c r="F186" s="233" t="s">
        <v>230</v>
      </c>
      <c r="G186" s="38"/>
      <c r="H186" s="38"/>
      <c r="I186" s="234"/>
      <c r="J186" s="38"/>
      <c r="K186" s="38"/>
      <c r="L186" s="42"/>
      <c r="M186" s="235"/>
      <c r="N186" s="236"/>
      <c r="O186" s="90"/>
      <c r="P186" s="90"/>
      <c r="Q186" s="90"/>
      <c r="R186" s="90"/>
      <c r="S186" s="90"/>
      <c r="T186" s="91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135</v>
      </c>
      <c r="AU186" s="15" t="s">
        <v>81</v>
      </c>
    </row>
    <row r="187" s="12" customFormat="1" ht="25.92" customHeight="1">
      <c r="A187" s="12"/>
      <c r="B187" s="202"/>
      <c r="C187" s="203"/>
      <c r="D187" s="204" t="s">
        <v>72</v>
      </c>
      <c r="E187" s="205" t="s">
        <v>232</v>
      </c>
      <c r="F187" s="205" t="s">
        <v>233</v>
      </c>
      <c r="G187" s="203"/>
      <c r="H187" s="203"/>
      <c r="I187" s="206"/>
      <c r="J187" s="207">
        <f>BK187</f>
        <v>0</v>
      </c>
      <c r="K187" s="203"/>
      <c r="L187" s="208"/>
      <c r="M187" s="209"/>
      <c r="N187" s="210"/>
      <c r="O187" s="210"/>
      <c r="P187" s="211">
        <f>P188+P210+P246+P307+P342+P345</f>
        <v>0</v>
      </c>
      <c r="Q187" s="210"/>
      <c r="R187" s="211">
        <f>R188+R210+R246+R307+R342+R345</f>
        <v>19.343965000000001</v>
      </c>
      <c r="S187" s="210"/>
      <c r="T187" s="212">
        <f>T188+T210+T246+T307+T342+T345</f>
        <v>16.625119999999999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83</v>
      </c>
      <c r="AT187" s="214" t="s">
        <v>72</v>
      </c>
      <c r="AU187" s="214" t="s">
        <v>73</v>
      </c>
      <c r="AY187" s="213" t="s">
        <v>127</v>
      </c>
      <c r="BK187" s="215">
        <f>BK188+BK210+BK246+BK307+BK342+BK345</f>
        <v>0</v>
      </c>
    </row>
    <row r="188" s="12" customFormat="1" ht="22.8" customHeight="1">
      <c r="A188" s="12"/>
      <c r="B188" s="202"/>
      <c r="C188" s="203"/>
      <c r="D188" s="204" t="s">
        <v>72</v>
      </c>
      <c r="E188" s="216" t="s">
        <v>234</v>
      </c>
      <c r="F188" s="216" t="s">
        <v>235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SUM(P189:P209)</f>
        <v>0</v>
      </c>
      <c r="Q188" s="210"/>
      <c r="R188" s="211">
        <f>SUM(R189:R209)</f>
        <v>0.14146</v>
      </c>
      <c r="S188" s="210"/>
      <c r="T188" s="212">
        <f>SUM(T189:T209)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83</v>
      </c>
      <c r="AT188" s="214" t="s">
        <v>72</v>
      </c>
      <c r="AU188" s="214" t="s">
        <v>81</v>
      </c>
      <c r="AY188" s="213" t="s">
        <v>127</v>
      </c>
      <c r="BK188" s="215">
        <f>SUM(BK189:BK209)</f>
        <v>0</v>
      </c>
    </row>
    <row r="189" s="2" customFormat="1" ht="21.75" customHeight="1">
      <c r="A189" s="36"/>
      <c r="B189" s="37"/>
      <c r="C189" s="218" t="s">
        <v>236</v>
      </c>
      <c r="D189" s="218" t="s">
        <v>129</v>
      </c>
      <c r="E189" s="219" t="s">
        <v>237</v>
      </c>
      <c r="F189" s="220" t="s">
        <v>238</v>
      </c>
      <c r="G189" s="221" t="s">
        <v>142</v>
      </c>
      <c r="H189" s="222">
        <v>100</v>
      </c>
      <c r="I189" s="223"/>
      <c r="J189" s="224">
        <f>ROUND(I189*H189,2)</f>
        <v>0</v>
      </c>
      <c r="K189" s="225"/>
      <c r="L189" s="42"/>
      <c r="M189" s="226" t="s">
        <v>1</v>
      </c>
      <c r="N189" s="227" t="s">
        <v>40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30" t="s">
        <v>199</v>
      </c>
      <c r="AT189" s="230" t="s">
        <v>129</v>
      </c>
      <c r="AU189" s="230" t="s">
        <v>83</v>
      </c>
      <c r="AY189" s="15" t="s">
        <v>127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5" t="s">
        <v>133</v>
      </c>
      <c r="BK189" s="231">
        <f>ROUND(I189*H189,2)</f>
        <v>0</v>
      </c>
      <c r="BL189" s="15" t="s">
        <v>199</v>
      </c>
      <c r="BM189" s="230" t="s">
        <v>239</v>
      </c>
    </row>
    <row r="190" s="2" customFormat="1">
      <c r="A190" s="36"/>
      <c r="B190" s="37"/>
      <c r="C190" s="38"/>
      <c r="D190" s="232" t="s">
        <v>135</v>
      </c>
      <c r="E190" s="38"/>
      <c r="F190" s="233" t="s">
        <v>238</v>
      </c>
      <c r="G190" s="38"/>
      <c r="H190" s="38"/>
      <c r="I190" s="234"/>
      <c r="J190" s="38"/>
      <c r="K190" s="38"/>
      <c r="L190" s="42"/>
      <c r="M190" s="235"/>
      <c r="N190" s="236"/>
      <c r="O190" s="90"/>
      <c r="P190" s="90"/>
      <c r="Q190" s="90"/>
      <c r="R190" s="90"/>
      <c r="S190" s="90"/>
      <c r="T190" s="91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135</v>
      </c>
      <c r="AU190" s="15" t="s">
        <v>83</v>
      </c>
    </row>
    <row r="191" s="2" customFormat="1" ht="16.5" customHeight="1">
      <c r="A191" s="36"/>
      <c r="B191" s="37"/>
      <c r="C191" s="248" t="s">
        <v>240</v>
      </c>
      <c r="D191" s="248" t="s">
        <v>241</v>
      </c>
      <c r="E191" s="249" t="s">
        <v>242</v>
      </c>
      <c r="F191" s="250" t="s">
        <v>243</v>
      </c>
      <c r="G191" s="251" t="s">
        <v>244</v>
      </c>
      <c r="H191" s="252">
        <v>66.959999999999994</v>
      </c>
      <c r="I191" s="253"/>
      <c r="J191" s="254">
        <f>ROUND(I191*H191,2)</f>
        <v>0</v>
      </c>
      <c r="K191" s="255"/>
      <c r="L191" s="256"/>
      <c r="M191" s="257" t="s">
        <v>1</v>
      </c>
      <c r="N191" s="258" t="s">
        <v>40</v>
      </c>
      <c r="O191" s="90"/>
      <c r="P191" s="228">
        <f>O191*H191</f>
        <v>0</v>
      </c>
      <c r="Q191" s="228">
        <v>0.001</v>
      </c>
      <c r="R191" s="228">
        <f>Q191*H191</f>
        <v>0.066959999999999992</v>
      </c>
      <c r="S191" s="228">
        <v>0</v>
      </c>
      <c r="T191" s="22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0" t="s">
        <v>245</v>
      </c>
      <c r="AT191" s="230" t="s">
        <v>241</v>
      </c>
      <c r="AU191" s="230" t="s">
        <v>83</v>
      </c>
      <c r="AY191" s="15" t="s">
        <v>127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5" t="s">
        <v>133</v>
      </c>
      <c r="BK191" s="231">
        <f>ROUND(I191*H191,2)</f>
        <v>0</v>
      </c>
      <c r="BL191" s="15" t="s">
        <v>199</v>
      </c>
      <c r="BM191" s="230" t="s">
        <v>246</v>
      </c>
    </row>
    <row r="192" s="2" customFormat="1">
      <c r="A192" s="36"/>
      <c r="B192" s="37"/>
      <c r="C192" s="38"/>
      <c r="D192" s="232" t="s">
        <v>135</v>
      </c>
      <c r="E192" s="38"/>
      <c r="F192" s="233" t="s">
        <v>243</v>
      </c>
      <c r="G192" s="38"/>
      <c r="H192" s="38"/>
      <c r="I192" s="234"/>
      <c r="J192" s="38"/>
      <c r="K192" s="38"/>
      <c r="L192" s="42"/>
      <c r="M192" s="235"/>
      <c r="N192" s="236"/>
      <c r="O192" s="90"/>
      <c r="P192" s="90"/>
      <c r="Q192" s="90"/>
      <c r="R192" s="90"/>
      <c r="S192" s="90"/>
      <c r="T192" s="91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135</v>
      </c>
      <c r="AU192" s="15" t="s">
        <v>83</v>
      </c>
    </row>
    <row r="193" s="13" customFormat="1">
      <c r="A193" s="13"/>
      <c r="B193" s="237"/>
      <c r="C193" s="238"/>
      <c r="D193" s="232" t="s">
        <v>193</v>
      </c>
      <c r="E193" s="239" t="s">
        <v>1</v>
      </c>
      <c r="F193" s="240" t="s">
        <v>247</v>
      </c>
      <c r="G193" s="238"/>
      <c r="H193" s="241">
        <v>66.959999999999994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193</v>
      </c>
      <c r="AU193" s="247" t="s">
        <v>83</v>
      </c>
      <c r="AV193" s="13" t="s">
        <v>83</v>
      </c>
      <c r="AW193" s="13" t="s">
        <v>30</v>
      </c>
      <c r="AX193" s="13" t="s">
        <v>81</v>
      </c>
      <c r="AY193" s="247" t="s">
        <v>127</v>
      </c>
    </row>
    <row r="194" s="2" customFormat="1" ht="16.5" customHeight="1">
      <c r="A194" s="36"/>
      <c r="B194" s="37"/>
      <c r="C194" s="248" t="s">
        <v>248</v>
      </c>
      <c r="D194" s="248" t="s">
        <v>241</v>
      </c>
      <c r="E194" s="249" t="s">
        <v>249</v>
      </c>
      <c r="F194" s="250" t="s">
        <v>250</v>
      </c>
      <c r="G194" s="251" t="s">
        <v>244</v>
      </c>
      <c r="H194" s="252">
        <v>10</v>
      </c>
      <c r="I194" s="253"/>
      <c r="J194" s="254">
        <f>ROUND(I194*H194,2)</f>
        <v>0</v>
      </c>
      <c r="K194" s="255"/>
      <c r="L194" s="256"/>
      <c r="M194" s="257" t="s">
        <v>1</v>
      </c>
      <c r="N194" s="258" t="s">
        <v>40</v>
      </c>
      <c r="O194" s="90"/>
      <c r="P194" s="228">
        <f>O194*H194</f>
        <v>0</v>
      </c>
      <c r="Q194" s="228">
        <v>0.001</v>
      </c>
      <c r="R194" s="228">
        <f>Q194*H194</f>
        <v>0.01</v>
      </c>
      <c r="S194" s="228">
        <v>0</v>
      </c>
      <c r="T194" s="22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30" t="s">
        <v>245</v>
      </c>
      <c r="AT194" s="230" t="s">
        <v>241</v>
      </c>
      <c r="AU194" s="230" t="s">
        <v>83</v>
      </c>
      <c r="AY194" s="15" t="s">
        <v>127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5" t="s">
        <v>133</v>
      </c>
      <c r="BK194" s="231">
        <f>ROUND(I194*H194,2)</f>
        <v>0</v>
      </c>
      <c r="BL194" s="15" t="s">
        <v>199</v>
      </c>
      <c r="BM194" s="230" t="s">
        <v>251</v>
      </c>
    </row>
    <row r="195" s="2" customFormat="1">
      <c r="A195" s="36"/>
      <c r="B195" s="37"/>
      <c r="C195" s="38"/>
      <c r="D195" s="232" t="s">
        <v>135</v>
      </c>
      <c r="E195" s="38"/>
      <c r="F195" s="233" t="s">
        <v>250</v>
      </c>
      <c r="G195" s="38"/>
      <c r="H195" s="38"/>
      <c r="I195" s="234"/>
      <c r="J195" s="38"/>
      <c r="K195" s="38"/>
      <c r="L195" s="42"/>
      <c r="M195" s="235"/>
      <c r="N195" s="236"/>
      <c r="O195" s="90"/>
      <c r="P195" s="90"/>
      <c r="Q195" s="90"/>
      <c r="R195" s="90"/>
      <c r="S195" s="90"/>
      <c r="T195" s="91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135</v>
      </c>
      <c r="AU195" s="15" t="s">
        <v>83</v>
      </c>
    </row>
    <row r="196" s="2" customFormat="1" ht="21.75" customHeight="1">
      <c r="A196" s="36"/>
      <c r="B196" s="37"/>
      <c r="C196" s="248" t="s">
        <v>252</v>
      </c>
      <c r="D196" s="248" t="s">
        <v>241</v>
      </c>
      <c r="E196" s="249" t="s">
        <v>253</v>
      </c>
      <c r="F196" s="250" t="s">
        <v>254</v>
      </c>
      <c r="G196" s="251" t="s">
        <v>132</v>
      </c>
      <c r="H196" s="252">
        <v>45</v>
      </c>
      <c r="I196" s="253"/>
      <c r="J196" s="254">
        <f>ROUND(I196*H196,2)</f>
        <v>0</v>
      </c>
      <c r="K196" s="255"/>
      <c r="L196" s="256"/>
      <c r="M196" s="257" t="s">
        <v>1</v>
      </c>
      <c r="N196" s="258" t="s">
        <v>40</v>
      </c>
      <c r="O196" s="90"/>
      <c r="P196" s="228">
        <f>O196*H196</f>
        <v>0</v>
      </c>
      <c r="Q196" s="228">
        <v>0.00055000000000000003</v>
      </c>
      <c r="R196" s="228">
        <f>Q196*H196</f>
        <v>0.024750000000000001</v>
      </c>
      <c r="S196" s="228">
        <v>0</v>
      </c>
      <c r="T196" s="22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0" t="s">
        <v>245</v>
      </c>
      <c r="AT196" s="230" t="s">
        <v>241</v>
      </c>
      <c r="AU196" s="230" t="s">
        <v>83</v>
      </c>
      <c r="AY196" s="15" t="s">
        <v>127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5" t="s">
        <v>133</v>
      </c>
      <c r="BK196" s="231">
        <f>ROUND(I196*H196,2)</f>
        <v>0</v>
      </c>
      <c r="BL196" s="15" t="s">
        <v>199</v>
      </c>
      <c r="BM196" s="230" t="s">
        <v>255</v>
      </c>
    </row>
    <row r="197" s="2" customFormat="1">
      <c r="A197" s="36"/>
      <c r="B197" s="37"/>
      <c r="C197" s="38"/>
      <c r="D197" s="232" t="s">
        <v>135</v>
      </c>
      <c r="E197" s="38"/>
      <c r="F197" s="233" t="s">
        <v>254</v>
      </c>
      <c r="G197" s="38"/>
      <c r="H197" s="38"/>
      <c r="I197" s="234"/>
      <c r="J197" s="38"/>
      <c r="K197" s="38"/>
      <c r="L197" s="42"/>
      <c r="M197" s="235"/>
      <c r="N197" s="236"/>
      <c r="O197" s="90"/>
      <c r="P197" s="90"/>
      <c r="Q197" s="90"/>
      <c r="R197" s="90"/>
      <c r="S197" s="90"/>
      <c r="T197" s="91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135</v>
      </c>
      <c r="AU197" s="15" t="s">
        <v>83</v>
      </c>
    </row>
    <row r="198" s="2" customFormat="1" ht="21.75" customHeight="1">
      <c r="A198" s="36"/>
      <c r="B198" s="37"/>
      <c r="C198" s="248" t="s">
        <v>256</v>
      </c>
      <c r="D198" s="248" t="s">
        <v>241</v>
      </c>
      <c r="E198" s="249" t="s">
        <v>257</v>
      </c>
      <c r="F198" s="250" t="s">
        <v>258</v>
      </c>
      <c r="G198" s="251" t="s">
        <v>132</v>
      </c>
      <c r="H198" s="252">
        <v>51</v>
      </c>
      <c r="I198" s="253"/>
      <c r="J198" s="254">
        <f>ROUND(I198*H198,2)</f>
        <v>0</v>
      </c>
      <c r="K198" s="255"/>
      <c r="L198" s="256"/>
      <c r="M198" s="257" t="s">
        <v>1</v>
      </c>
      <c r="N198" s="258" t="s">
        <v>40</v>
      </c>
      <c r="O198" s="90"/>
      <c r="P198" s="228">
        <f>O198*H198</f>
        <v>0</v>
      </c>
      <c r="Q198" s="228">
        <v>0.00025000000000000001</v>
      </c>
      <c r="R198" s="228">
        <f>Q198*H198</f>
        <v>0.012750000000000001</v>
      </c>
      <c r="S198" s="228">
        <v>0</v>
      </c>
      <c r="T198" s="22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30" t="s">
        <v>245</v>
      </c>
      <c r="AT198" s="230" t="s">
        <v>241</v>
      </c>
      <c r="AU198" s="230" t="s">
        <v>83</v>
      </c>
      <c r="AY198" s="15" t="s">
        <v>127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5" t="s">
        <v>133</v>
      </c>
      <c r="BK198" s="231">
        <f>ROUND(I198*H198,2)</f>
        <v>0</v>
      </c>
      <c r="BL198" s="15" t="s">
        <v>199</v>
      </c>
      <c r="BM198" s="230" t="s">
        <v>259</v>
      </c>
    </row>
    <row r="199" s="2" customFormat="1">
      <c r="A199" s="36"/>
      <c r="B199" s="37"/>
      <c r="C199" s="38"/>
      <c r="D199" s="232" t="s">
        <v>135</v>
      </c>
      <c r="E199" s="38"/>
      <c r="F199" s="233" t="s">
        <v>258</v>
      </c>
      <c r="G199" s="38"/>
      <c r="H199" s="38"/>
      <c r="I199" s="234"/>
      <c r="J199" s="38"/>
      <c r="K199" s="38"/>
      <c r="L199" s="42"/>
      <c r="M199" s="235"/>
      <c r="N199" s="236"/>
      <c r="O199" s="90"/>
      <c r="P199" s="90"/>
      <c r="Q199" s="90"/>
      <c r="R199" s="90"/>
      <c r="S199" s="90"/>
      <c r="T199" s="91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135</v>
      </c>
      <c r="AU199" s="15" t="s">
        <v>83</v>
      </c>
    </row>
    <row r="200" s="2" customFormat="1" ht="21.75" customHeight="1">
      <c r="A200" s="36"/>
      <c r="B200" s="37"/>
      <c r="C200" s="248" t="s">
        <v>260</v>
      </c>
      <c r="D200" s="248" t="s">
        <v>241</v>
      </c>
      <c r="E200" s="249" t="s">
        <v>261</v>
      </c>
      <c r="F200" s="250" t="s">
        <v>262</v>
      </c>
      <c r="G200" s="251" t="s">
        <v>132</v>
      </c>
      <c r="H200" s="252">
        <v>15</v>
      </c>
      <c r="I200" s="253"/>
      <c r="J200" s="254">
        <f>ROUND(I200*H200,2)</f>
        <v>0</v>
      </c>
      <c r="K200" s="255"/>
      <c r="L200" s="256"/>
      <c r="M200" s="257" t="s">
        <v>1</v>
      </c>
      <c r="N200" s="258" t="s">
        <v>40</v>
      </c>
      <c r="O200" s="90"/>
      <c r="P200" s="228">
        <f>O200*H200</f>
        <v>0</v>
      </c>
      <c r="Q200" s="228">
        <v>0.00012</v>
      </c>
      <c r="R200" s="228">
        <f>Q200*H200</f>
        <v>0.0018</v>
      </c>
      <c r="S200" s="228">
        <v>0</v>
      </c>
      <c r="T200" s="229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30" t="s">
        <v>245</v>
      </c>
      <c r="AT200" s="230" t="s">
        <v>241</v>
      </c>
      <c r="AU200" s="230" t="s">
        <v>83</v>
      </c>
      <c r="AY200" s="15" t="s">
        <v>127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5" t="s">
        <v>133</v>
      </c>
      <c r="BK200" s="231">
        <f>ROUND(I200*H200,2)</f>
        <v>0</v>
      </c>
      <c r="BL200" s="15" t="s">
        <v>199</v>
      </c>
      <c r="BM200" s="230" t="s">
        <v>263</v>
      </c>
    </row>
    <row r="201" s="2" customFormat="1">
      <c r="A201" s="36"/>
      <c r="B201" s="37"/>
      <c r="C201" s="38"/>
      <c r="D201" s="232" t="s">
        <v>135</v>
      </c>
      <c r="E201" s="38"/>
      <c r="F201" s="233" t="s">
        <v>262</v>
      </c>
      <c r="G201" s="38"/>
      <c r="H201" s="38"/>
      <c r="I201" s="234"/>
      <c r="J201" s="38"/>
      <c r="K201" s="38"/>
      <c r="L201" s="42"/>
      <c r="M201" s="235"/>
      <c r="N201" s="236"/>
      <c r="O201" s="90"/>
      <c r="P201" s="90"/>
      <c r="Q201" s="90"/>
      <c r="R201" s="90"/>
      <c r="S201" s="90"/>
      <c r="T201" s="91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135</v>
      </c>
      <c r="AU201" s="15" t="s">
        <v>83</v>
      </c>
    </row>
    <row r="202" s="2" customFormat="1" ht="21.75" customHeight="1">
      <c r="A202" s="36"/>
      <c r="B202" s="37"/>
      <c r="C202" s="218" t="s">
        <v>264</v>
      </c>
      <c r="D202" s="218" t="s">
        <v>129</v>
      </c>
      <c r="E202" s="219" t="s">
        <v>265</v>
      </c>
      <c r="F202" s="220" t="s">
        <v>266</v>
      </c>
      <c r="G202" s="221" t="s">
        <v>132</v>
      </c>
      <c r="H202" s="222">
        <v>6</v>
      </c>
      <c r="I202" s="223"/>
      <c r="J202" s="224">
        <f>ROUND(I202*H202,2)</f>
        <v>0</v>
      </c>
      <c r="K202" s="225"/>
      <c r="L202" s="42"/>
      <c r="M202" s="226" t="s">
        <v>1</v>
      </c>
      <c r="N202" s="227" t="s">
        <v>40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30" t="s">
        <v>199</v>
      </c>
      <c r="AT202" s="230" t="s">
        <v>129</v>
      </c>
      <c r="AU202" s="230" t="s">
        <v>83</v>
      </c>
      <c r="AY202" s="15" t="s">
        <v>127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5" t="s">
        <v>133</v>
      </c>
      <c r="BK202" s="231">
        <f>ROUND(I202*H202,2)</f>
        <v>0</v>
      </c>
      <c r="BL202" s="15" t="s">
        <v>199</v>
      </c>
      <c r="BM202" s="230" t="s">
        <v>267</v>
      </c>
    </row>
    <row r="203" s="2" customFormat="1">
      <c r="A203" s="36"/>
      <c r="B203" s="37"/>
      <c r="C203" s="38"/>
      <c r="D203" s="232" t="s">
        <v>135</v>
      </c>
      <c r="E203" s="38"/>
      <c r="F203" s="233" t="s">
        <v>266</v>
      </c>
      <c r="G203" s="38"/>
      <c r="H203" s="38"/>
      <c r="I203" s="234"/>
      <c r="J203" s="38"/>
      <c r="K203" s="38"/>
      <c r="L203" s="42"/>
      <c r="M203" s="235"/>
      <c r="N203" s="236"/>
      <c r="O203" s="90"/>
      <c r="P203" s="90"/>
      <c r="Q203" s="90"/>
      <c r="R203" s="90"/>
      <c r="S203" s="90"/>
      <c r="T203" s="91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135</v>
      </c>
      <c r="AU203" s="15" t="s">
        <v>83</v>
      </c>
    </row>
    <row r="204" s="2" customFormat="1" ht="21.75" customHeight="1">
      <c r="A204" s="36"/>
      <c r="B204" s="37"/>
      <c r="C204" s="248" t="s">
        <v>268</v>
      </c>
      <c r="D204" s="248" t="s">
        <v>241</v>
      </c>
      <c r="E204" s="249" t="s">
        <v>269</v>
      </c>
      <c r="F204" s="250" t="s">
        <v>270</v>
      </c>
      <c r="G204" s="251" t="s">
        <v>132</v>
      </c>
      <c r="H204" s="252">
        <v>6</v>
      </c>
      <c r="I204" s="253"/>
      <c r="J204" s="254">
        <f>ROUND(I204*H204,2)</f>
        <v>0</v>
      </c>
      <c r="K204" s="255"/>
      <c r="L204" s="256"/>
      <c r="M204" s="257" t="s">
        <v>1</v>
      </c>
      <c r="N204" s="258" t="s">
        <v>40</v>
      </c>
      <c r="O204" s="90"/>
      <c r="P204" s="228">
        <f>O204*H204</f>
        <v>0</v>
      </c>
      <c r="Q204" s="228">
        <v>0.0041999999999999997</v>
      </c>
      <c r="R204" s="228">
        <f>Q204*H204</f>
        <v>0.0252</v>
      </c>
      <c r="S204" s="228">
        <v>0</v>
      </c>
      <c r="T204" s="229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30" t="s">
        <v>245</v>
      </c>
      <c r="AT204" s="230" t="s">
        <v>241</v>
      </c>
      <c r="AU204" s="230" t="s">
        <v>83</v>
      </c>
      <c r="AY204" s="15" t="s">
        <v>127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5" t="s">
        <v>133</v>
      </c>
      <c r="BK204" s="231">
        <f>ROUND(I204*H204,2)</f>
        <v>0</v>
      </c>
      <c r="BL204" s="15" t="s">
        <v>199</v>
      </c>
      <c r="BM204" s="230" t="s">
        <v>271</v>
      </c>
    </row>
    <row r="205" s="2" customFormat="1">
      <c r="A205" s="36"/>
      <c r="B205" s="37"/>
      <c r="C205" s="38"/>
      <c r="D205" s="232" t="s">
        <v>135</v>
      </c>
      <c r="E205" s="38"/>
      <c r="F205" s="233" t="s">
        <v>270</v>
      </c>
      <c r="G205" s="38"/>
      <c r="H205" s="38"/>
      <c r="I205" s="234"/>
      <c r="J205" s="38"/>
      <c r="K205" s="38"/>
      <c r="L205" s="42"/>
      <c r="M205" s="235"/>
      <c r="N205" s="236"/>
      <c r="O205" s="90"/>
      <c r="P205" s="90"/>
      <c r="Q205" s="90"/>
      <c r="R205" s="90"/>
      <c r="S205" s="90"/>
      <c r="T205" s="91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135</v>
      </c>
      <c r="AU205" s="15" t="s">
        <v>83</v>
      </c>
    </row>
    <row r="206" s="2" customFormat="1" ht="16.5" customHeight="1">
      <c r="A206" s="36"/>
      <c r="B206" s="37"/>
      <c r="C206" s="218" t="s">
        <v>272</v>
      </c>
      <c r="D206" s="218" t="s">
        <v>129</v>
      </c>
      <c r="E206" s="219" t="s">
        <v>273</v>
      </c>
      <c r="F206" s="220" t="s">
        <v>274</v>
      </c>
      <c r="G206" s="221" t="s">
        <v>132</v>
      </c>
      <c r="H206" s="222">
        <v>6</v>
      </c>
      <c r="I206" s="223"/>
      <c r="J206" s="224">
        <f>ROUND(I206*H206,2)</f>
        <v>0</v>
      </c>
      <c r="K206" s="225"/>
      <c r="L206" s="42"/>
      <c r="M206" s="226" t="s">
        <v>1</v>
      </c>
      <c r="N206" s="227" t="s">
        <v>40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30" t="s">
        <v>199</v>
      </c>
      <c r="AT206" s="230" t="s">
        <v>129</v>
      </c>
      <c r="AU206" s="230" t="s">
        <v>83</v>
      </c>
      <c r="AY206" s="15" t="s">
        <v>127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5" t="s">
        <v>133</v>
      </c>
      <c r="BK206" s="231">
        <f>ROUND(I206*H206,2)</f>
        <v>0</v>
      </c>
      <c r="BL206" s="15" t="s">
        <v>199</v>
      </c>
      <c r="BM206" s="230" t="s">
        <v>275</v>
      </c>
    </row>
    <row r="207" s="2" customFormat="1">
      <c r="A207" s="36"/>
      <c r="B207" s="37"/>
      <c r="C207" s="38"/>
      <c r="D207" s="232" t="s">
        <v>135</v>
      </c>
      <c r="E207" s="38"/>
      <c r="F207" s="233" t="s">
        <v>274</v>
      </c>
      <c r="G207" s="38"/>
      <c r="H207" s="38"/>
      <c r="I207" s="234"/>
      <c r="J207" s="38"/>
      <c r="K207" s="38"/>
      <c r="L207" s="42"/>
      <c r="M207" s="235"/>
      <c r="N207" s="236"/>
      <c r="O207" s="90"/>
      <c r="P207" s="90"/>
      <c r="Q207" s="90"/>
      <c r="R207" s="90"/>
      <c r="S207" s="90"/>
      <c r="T207" s="91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135</v>
      </c>
      <c r="AU207" s="15" t="s">
        <v>83</v>
      </c>
    </row>
    <row r="208" s="2" customFormat="1" ht="21.75" customHeight="1">
      <c r="A208" s="36"/>
      <c r="B208" s="37"/>
      <c r="C208" s="218" t="s">
        <v>245</v>
      </c>
      <c r="D208" s="218" t="s">
        <v>129</v>
      </c>
      <c r="E208" s="219" t="s">
        <v>276</v>
      </c>
      <c r="F208" s="220" t="s">
        <v>277</v>
      </c>
      <c r="G208" s="221" t="s">
        <v>183</v>
      </c>
      <c r="H208" s="222">
        <v>0.14099999999999999</v>
      </c>
      <c r="I208" s="223"/>
      <c r="J208" s="224">
        <f>ROUND(I208*H208,2)</f>
        <v>0</v>
      </c>
      <c r="K208" s="225"/>
      <c r="L208" s="42"/>
      <c r="M208" s="226" t="s">
        <v>1</v>
      </c>
      <c r="N208" s="227" t="s">
        <v>40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30" t="s">
        <v>199</v>
      </c>
      <c r="AT208" s="230" t="s">
        <v>129</v>
      </c>
      <c r="AU208" s="230" t="s">
        <v>83</v>
      </c>
      <c r="AY208" s="15" t="s">
        <v>127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5" t="s">
        <v>133</v>
      </c>
      <c r="BK208" s="231">
        <f>ROUND(I208*H208,2)</f>
        <v>0</v>
      </c>
      <c r="BL208" s="15" t="s">
        <v>199</v>
      </c>
      <c r="BM208" s="230" t="s">
        <v>278</v>
      </c>
    </row>
    <row r="209" s="2" customFormat="1">
      <c r="A209" s="36"/>
      <c r="B209" s="37"/>
      <c r="C209" s="38"/>
      <c r="D209" s="232" t="s">
        <v>135</v>
      </c>
      <c r="E209" s="38"/>
      <c r="F209" s="233" t="s">
        <v>279</v>
      </c>
      <c r="G209" s="38"/>
      <c r="H209" s="38"/>
      <c r="I209" s="234"/>
      <c r="J209" s="38"/>
      <c r="K209" s="38"/>
      <c r="L209" s="42"/>
      <c r="M209" s="235"/>
      <c r="N209" s="236"/>
      <c r="O209" s="90"/>
      <c r="P209" s="90"/>
      <c r="Q209" s="90"/>
      <c r="R209" s="90"/>
      <c r="S209" s="90"/>
      <c r="T209" s="91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135</v>
      </c>
      <c r="AU209" s="15" t="s">
        <v>83</v>
      </c>
    </row>
    <row r="210" s="12" customFormat="1" ht="22.8" customHeight="1">
      <c r="A210" s="12"/>
      <c r="B210" s="202"/>
      <c r="C210" s="203"/>
      <c r="D210" s="204" t="s">
        <v>72</v>
      </c>
      <c r="E210" s="216" t="s">
        <v>280</v>
      </c>
      <c r="F210" s="216" t="s">
        <v>281</v>
      </c>
      <c r="G210" s="203"/>
      <c r="H210" s="203"/>
      <c r="I210" s="206"/>
      <c r="J210" s="217">
        <f>BK210</f>
        <v>0</v>
      </c>
      <c r="K210" s="203"/>
      <c r="L210" s="208"/>
      <c r="M210" s="209"/>
      <c r="N210" s="210"/>
      <c r="O210" s="210"/>
      <c r="P210" s="211">
        <f>SUM(P211:P245)</f>
        <v>0</v>
      </c>
      <c r="Q210" s="210"/>
      <c r="R210" s="211">
        <f>SUM(R211:R245)</f>
        <v>13.279541999999999</v>
      </c>
      <c r="S210" s="210"/>
      <c r="T210" s="212">
        <f>SUM(T211:T245)</f>
        <v>8.0099999999999998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83</v>
      </c>
      <c r="AT210" s="214" t="s">
        <v>72</v>
      </c>
      <c r="AU210" s="214" t="s">
        <v>81</v>
      </c>
      <c r="AY210" s="213" t="s">
        <v>127</v>
      </c>
      <c r="BK210" s="215">
        <f>SUM(BK211:BK245)</f>
        <v>0</v>
      </c>
    </row>
    <row r="211" s="2" customFormat="1" ht="16.5" customHeight="1">
      <c r="A211" s="36"/>
      <c r="B211" s="37"/>
      <c r="C211" s="218" t="s">
        <v>282</v>
      </c>
      <c r="D211" s="218" t="s">
        <v>129</v>
      </c>
      <c r="E211" s="219" t="s">
        <v>283</v>
      </c>
      <c r="F211" s="220" t="s">
        <v>284</v>
      </c>
      <c r="G211" s="221" t="s">
        <v>176</v>
      </c>
      <c r="H211" s="222">
        <v>7</v>
      </c>
      <c r="I211" s="223"/>
      <c r="J211" s="224">
        <f>ROUND(I211*H211,2)</f>
        <v>0</v>
      </c>
      <c r="K211" s="225"/>
      <c r="L211" s="42"/>
      <c r="M211" s="226" t="s">
        <v>1</v>
      </c>
      <c r="N211" s="227" t="s">
        <v>40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30" t="s">
        <v>199</v>
      </c>
      <c r="AT211" s="230" t="s">
        <v>129</v>
      </c>
      <c r="AU211" s="230" t="s">
        <v>83</v>
      </c>
      <c r="AY211" s="15" t="s">
        <v>127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5" t="s">
        <v>133</v>
      </c>
      <c r="BK211" s="231">
        <f>ROUND(I211*H211,2)</f>
        <v>0</v>
      </c>
      <c r="BL211" s="15" t="s">
        <v>199</v>
      </c>
      <c r="BM211" s="230" t="s">
        <v>285</v>
      </c>
    </row>
    <row r="212" s="2" customFormat="1">
      <c r="A212" s="36"/>
      <c r="B212" s="37"/>
      <c r="C212" s="38"/>
      <c r="D212" s="232" t="s">
        <v>135</v>
      </c>
      <c r="E212" s="38"/>
      <c r="F212" s="233" t="s">
        <v>284</v>
      </c>
      <c r="G212" s="38"/>
      <c r="H212" s="38"/>
      <c r="I212" s="234"/>
      <c r="J212" s="38"/>
      <c r="K212" s="38"/>
      <c r="L212" s="42"/>
      <c r="M212" s="235"/>
      <c r="N212" s="236"/>
      <c r="O212" s="90"/>
      <c r="P212" s="90"/>
      <c r="Q212" s="90"/>
      <c r="R212" s="90"/>
      <c r="S212" s="90"/>
      <c r="T212" s="91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135</v>
      </c>
      <c r="AU212" s="15" t="s">
        <v>83</v>
      </c>
    </row>
    <row r="213" s="2" customFormat="1" ht="33" customHeight="1">
      <c r="A213" s="36"/>
      <c r="B213" s="37"/>
      <c r="C213" s="218" t="s">
        <v>286</v>
      </c>
      <c r="D213" s="218" t="s">
        <v>129</v>
      </c>
      <c r="E213" s="219" t="s">
        <v>287</v>
      </c>
      <c r="F213" s="220" t="s">
        <v>288</v>
      </c>
      <c r="G213" s="221" t="s">
        <v>132</v>
      </c>
      <c r="H213" s="222">
        <v>40</v>
      </c>
      <c r="I213" s="223"/>
      <c r="J213" s="224">
        <f>ROUND(I213*H213,2)</f>
        <v>0</v>
      </c>
      <c r="K213" s="225"/>
      <c r="L213" s="42"/>
      <c r="M213" s="226" t="s">
        <v>1</v>
      </c>
      <c r="N213" s="227" t="s">
        <v>40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30" t="s">
        <v>199</v>
      </c>
      <c r="AT213" s="230" t="s">
        <v>129</v>
      </c>
      <c r="AU213" s="230" t="s">
        <v>83</v>
      </c>
      <c r="AY213" s="15" t="s">
        <v>127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5" t="s">
        <v>133</v>
      </c>
      <c r="BK213" s="231">
        <f>ROUND(I213*H213,2)</f>
        <v>0</v>
      </c>
      <c r="BL213" s="15" t="s">
        <v>199</v>
      </c>
      <c r="BM213" s="230" t="s">
        <v>289</v>
      </c>
    </row>
    <row r="214" s="2" customFormat="1">
      <c r="A214" s="36"/>
      <c r="B214" s="37"/>
      <c r="C214" s="38"/>
      <c r="D214" s="232" t="s">
        <v>135</v>
      </c>
      <c r="E214" s="38"/>
      <c r="F214" s="233" t="s">
        <v>288</v>
      </c>
      <c r="G214" s="38"/>
      <c r="H214" s="38"/>
      <c r="I214" s="234"/>
      <c r="J214" s="38"/>
      <c r="K214" s="38"/>
      <c r="L214" s="42"/>
      <c r="M214" s="235"/>
      <c r="N214" s="236"/>
      <c r="O214" s="90"/>
      <c r="P214" s="90"/>
      <c r="Q214" s="90"/>
      <c r="R214" s="90"/>
      <c r="S214" s="90"/>
      <c r="T214" s="91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135</v>
      </c>
      <c r="AU214" s="15" t="s">
        <v>83</v>
      </c>
    </row>
    <row r="215" s="2" customFormat="1" ht="33" customHeight="1">
      <c r="A215" s="36"/>
      <c r="B215" s="37"/>
      <c r="C215" s="218" t="s">
        <v>290</v>
      </c>
      <c r="D215" s="218" t="s">
        <v>129</v>
      </c>
      <c r="E215" s="219" t="s">
        <v>291</v>
      </c>
      <c r="F215" s="220" t="s">
        <v>292</v>
      </c>
      <c r="G215" s="221" t="s">
        <v>132</v>
      </c>
      <c r="H215" s="222">
        <v>40</v>
      </c>
      <c r="I215" s="223"/>
      <c r="J215" s="224">
        <f>ROUND(I215*H215,2)</f>
        <v>0</v>
      </c>
      <c r="K215" s="225"/>
      <c r="L215" s="42"/>
      <c r="M215" s="226" t="s">
        <v>1</v>
      </c>
      <c r="N215" s="227" t="s">
        <v>40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30" t="s">
        <v>199</v>
      </c>
      <c r="AT215" s="230" t="s">
        <v>129</v>
      </c>
      <c r="AU215" s="230" t="s">
        <v>83</v>
      </c>
      <c r="AY215" s="15" t="s">
        <v>127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5" t="s">
        <v>133</v>
      </c>
      <c r="BK215" s="231">
        <f>ROUND(I215*H215,2)</f>
        <v>0</v>
      </c>
      <c r="BL215" s="15" t="s">
        <v>199</v>
      </c>
      <c r="BM215" s="230" t="s">
        <v>293</v>
      </c>
    </row>
    <row r="216" s="2" customFormat="1">
      <c r="A216" s="36"/>
      <c r="B216" s="37"/>
      <c r="C216" s="38"/>
      <c r="D216" s="232" t="s">
        <v>135</v>
      </c>
      <c r="E216" s="38"/>
      <c r="F216" s="233" t="s">
        <v>292</v>
      </c>
      <c r="G216" s="38"/>
      <c r="H216" s="38"/>
      <c r="I216" s="234"/>
      <c r="J216" s="38"/>
      <c r="K216" s="38"/>
      <c r="L216" s="42"/>
      <c r="M216" s="235"/>
      <c r="N216" s="236"/>
      <c r="O216" s="90"/>
      <c r="P216" s="90"/>
      <c r="Q216" s="90"/>
      <c r="R216" s="90"/>
      <c r="S216" s="90"/>
      <c r="T216" s="91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135</v>
      </c>
      <c r="AU216" s="15" t="s">
        <v>83</v>
      </c>
    </row>
    <row r="217" s="2" customFormat="1" ht="21.75" customHeight="1">
      <c r="A217" s="36"/>
      <c r="B217" s="37"/>
      <c r="C217" s="218" t="s">
        <v>294</v>
      </c>
      <c r="D217" s="218" t="s">
        <v>129</v>
      </c>
      <c r="E217" s="219" t="s">
        <v>295</v>
      </c>
      <c r="F217" s="220" t="s">
        <v>296</v>
      </c>
      <c r="G217" s="221" t="s">
        <v>176</v>
      </c>
      <c r="H217" s="222">
        <v>17.800000000000001</v>
      </c>
      <c r="I217" s="223"/>
      <c r="J217" s="224">
        <f>ROUND(I217*H217,2)</f>
        <v>0</v>
      </c>
      <c r="K217" s="225"/>
      <c r="L217" s="42"/>
      <c r="M217" s="226" t="s">
        <v>1</v>
      </c>
      <c r="N217" s="227" t="s">
        <v>40</v>
      </c>
      <c r="O217" s="90"/>
      <c r="P217" s="228">
        <f>O217*H217</f>
        <v>0</v>
      </c>
      <c r="Q217" s="228">
        <v>0.00122</v>
      </c>
      <c r="R217" s="228">
        <f>Q217*H217</f>
        <v>0.021715999999999999</v>
      </c>
      <c r="S217" s="228">
        <v>0</v>
      </c>
      <c r="T217" s="229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30" t="s">
        <v>199</v>
      </c>
      <c r="AT217" s="230" t="s">
        <v>129</v>
      </c>
      <c r="AU217" s="230" t="s">
        <v>83</v>
      </c>
      <c r="AY217" s="15" t="s">
        <v>127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5" t="s">
        <v>133</v>
      </c>
      <c r="BK217" s="231">
        <f>ROUND(I217*H217,2)</f>
        <v>0</v>
      </c>
      <c r="BL217" s="15" t="s">
        <v>199</v>
      </c>
      <c r="BM217" s="230" t="s">
        <v>297</v>
      </c>
    </row>
    <row r="218" s="2" customFormat="1">
      <c r="A218" s="36"/>
      <c r="B218" s="37"/>
      <c r="C218" s="38"/>
      <c r="D218" s="232" t="s">
        <v>135</v>
      </c>
      <c r="E218" s="38"/>
      <c r="F218" s="233" t="s">
        <v>296</v>
      </c>
      <c r="G218" s="38"/>
      <c r="H218" s="38"/>
      <c r="I218" s="234"/>
      <c r="J218" s="38"/>
      <c r="K218" s="38"/>
      <c r="L218" s="42"/>
      <c r="M218" s="235"/>
      <c r="N218" s="236"/>
      <c r="O218" s="90"/>
      <c r="P218" s="90"/>
      <c r="Q218" s="90"/>
      <c r="R218" s="90"/>
      <c r="S218" s="90"/>
      <c r="T218" s="91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135</v>
      </c>
      <c r="AU218" s="15" t="s">
        <v>83</v>
      </c>
    </row>
    <row r="219" s="2" customFormat="1" ht="16.5" customHeight="1">
      <c r="A219" s="36"/>
      <c r="B219" s="37"/>
      <c r="C219" s="218" t="s">
        <v>298</v>
      </c>
      <c r="D219" s="218" t="s">
        <v>129</v>
      </c>
      <c r="E219" s="219" t="s">
        <v>299</v>
      </c>
      <c r="F219" s="220" t="s">
        <v>300</v>
      </c>
      <c r="G219" s="221" t="s">
        <v>132</v>
      </c>
      <c r="H219" s="222">
        <v>40</v>
      </c>
      <c r="I219" s="223"/>
      <c r="J219" s="224">
        <f>ROUND(I219*H219,2)</f>
        <v>0</v>
      </c>
      <c r="K219" s="225"/>
      <c r="L219" s="42"/>
      <c r="M219" s="226" t="s">
        <v>1</v>
      </c>
      <c r="N219" s="227" t="s">
        <v>40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30" t="s">
        <v>199</v>
      </c>
      <c r="AT219" s="230" t="s">
        <v>129</v>
      </c>
      <c r="AU219" s="230" t="s">
        <v>83</v>
      </c>
      <c r="AY219" s="15" t="s">
        <v>127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5" t="s">
        <v>133</v>
      </c>
      <c r="BK219" s="231">
        <f>ROUND(I219*H219,2)</f>
        <v>0</v>
      </c>
      <c r="BL219" s="15" t="s">
        <v>199</v>
      </c>
      <c r="BM219" s="230" t="s">
        <v>301</v>
      </c>
    </row>
    <row r="220" s="2" customFormat="1">
      <c r="A220" s="36"/>
      <c r="B220" s="37"/>
      <c r="C220" s="38"/>
      <c r="D220" s="232" t="s">
        <v>135</v>
      </c>
      <c r="E220" s="38"/>
      <c r="F220" s="233" t="s">
        <v>300</v>
      </c>
      <c r="G220" s="38"/>
      <c r="H220" s="38"/>
      <c r="I220" s="234"/>
      <c r="J220" s="38"/>
      <c r="K220" s="38"/>
      <c r="L220" s="42"/>
      <c r="M220" s="235"/>
      <c r="N220" s="236"/>
      <c r="O220" s="90"/>
      <c r="P220" s="90"/>
      <c r="Q220" s="90"/>
      <c r="R220" s="90"/>
      <c r="S220" s="90"/>
      <c r="T220" s="91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135</v>
      </c>
      <c r="AU220" s="15" t="s">
        <v>83</v>
      </c>
    </row>
    <row r="221" s="2" customFormat="1" ht="16.5" customHeight="1">
      <c r="A221" s="36"/>
      <c r="B221" s="37"/>
      <c r="C221" s="248" t="s">
        <v>302</v>
      </c>
      <c r="D221" s="248" t="s">
        <v>241</v>
      </c>
      <c r="E221" s="249" t="s">
        <v>303</v>
      </c>
      <c r="F221" s="250" t="s">
        <v>304</v>
      </c>
      <c r="G221" s="251" t="s">
        <v>132</v>
      </c>
      <c r="H221" s="252">
        <v>40</v>
      </c>
      <c r="I221" s="253"/>
      <c r="J221" s="254">
        <f>ROUND(I221*H221,2)</f>
        <v>0</v>
      </c>
      <c r="K221" s="255"/>
      <c r="L221" s="256"/>
      <c r="M221" s="257" t="s">
        <v>1</v>
      </c>
      <c r="N221" s="258" t="s">
        <v>40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30" t="s">
        <v>245</v>
      </c>
      <c r="AT221" s="230" t="s">
        <v>241</v>
      </c>
      <c r="AU221" s="230" t="s">
        <v>83</v>
      </c>
      <c r="AY221" s="15" t="s">
        <v>127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5" t="s">
        <v>133</v>
      </c>
      <c r="BK221" s="231">
        <f>ROUND(I221*H221,2)</f>
        <v>0</v>
      </c>
      <c r="BL221" s="15" t="s">
        <v>199</v>
      </c>
      <c r="BM221" s="230" t="s">
        <v>305</v>
      </c>
    </row>
    <row r="222" s="2" customFormat="1">
      <c r="A222" s="36"/>
      <c r="B222" s="37"/>
      <c r="C222" s="38"/>
      <c r="D222" s="232" t="s">
        <v>135</v>
      </c>
      <c r="E222" s="38"/>
      <c r="F222" s="233" t="s">
        <v>306</v>
      </c>
      <c r="G222" s="38"/>
      <c r="H222" s="38"/>
      <c r="I222" s="234"/>
      <c r="J222" s="38"/>
      <c r="K222" s="38"/>
      <c r="L222" s="42"/>
      <c r="M222" s="235"/>
      <c r="N222" s="236"/>
      <c r="O222" s="90"/>
      <c r="P222" s="90"/>
      <c r="Q222" s="90"/>
      <c r="R222" s="90"/>
      <c r="S222" s="90"/>
      <c r="T222" s="91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135</v>
      </c>
      <c r="AU222" s="15" t="s">
        <v>83</v>
      </c>
    </row>
    <row r="223" s="2" customFormat="1" ht="21.75" customHeight="1">
      <c r="A223" s="36"/>
      <c r="B223" s="37"/>
      <c r="C223" s="218" t="s">
        <v>307</v>
      </c>
      <c r="D223" s="218" t="s">
        <v>129</v>
      </c>
      <c r="E223" s="219" t="s">
        <v>308</v>
      </c>
      <c r="F223" s="220" t="s">
        <v>309</v>
      </c>
      <c r="G223" s="221" t="s">
        <v>142</v>
      </c>
      <c r="H223" s="222">
        <v>315</v>
      </c>
      <c r="I223" s="223"/>
      <c r="J223" s="224">
        <f>ROUND(I223*H223,2)</f>
        <v>0</v>
      </c>
      <c r="K223" s="225"/>
      <c r="L223" s="42"/>
      <c r="M223" s="226" t="s">
        <v>1</v>
      </c>
      <c r="N223" s="227" t="s">
        <v>40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0.014</v>
      </c>
      <c r="T223" s="229">
        <f>S223*H223</f>
        <v>4.4100000000000001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30" t="s">
        <v>199</v>
      </c>
      <c r="AT223" s="230" t="s">
        <v>129</v>
      </c>
      <c r="AU223" s="230" t="s">
        <v>83</v>
      </c>
      <c r="AY223" s="15" t="s">
        <v>127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5" t="s">
        <v>133</v>
      </c>
      <c r="BK223" s="231">
        <f>ROUND(I223*H223,2)</f>
        <v>0</v>
      </c>
      <c r="BL223" s="15" t="s">
        <v>199</v>
      </c>
      <c r="BM223" s="230" t="s">
        <v>310</v>
      </c>
    </row>
    <row r="224" s="2" customFormat="1">
      <c r="A224" s="36"/>
      <c r="B224" s="37"/>
      <c r="C224" s="38"/>
      <c r="D224" s="232" t="s">
        <v>135</v>
      </c>
      <c r="E224" s="38"/>
      <c r="F224" s="233" t="s">
        <v>309</v>
      </c>
      <c r="G224" s="38"/>
      <c r="H224" s="38"/>
      <c r="I224" s="234"/>
      <c r="J224" s="38"/>
      <c r="K224" s="38"/>
      <c r="L224" s="42"/>
      <c r="M224" s="235"/>
      <c r="N224" s="236"/>
      <c r="O224" s="90"/>
      <c r="P224" s="90"/>
      <c r="Q224" s="90"/>
      <c r="R224" s="90"/>
      <c r="S224" s="90"/>
      <c r="T224" s="91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135</v>
      </c>
      <c r="AU224" s="15" t="s">
        <v>83</v>
      </c>
    </row>
    <row r="225" s="2" customFormat="1" ht="21.75" customHeight="1">
      <c r="A225" s="36"/>
      <c r="B225" s="37"/>
      <c r="C225" s="218" t="s">
        <v>311</v>
      </c>
      <c r="D225" s="218" t="s">
        <v>129</v>
      </c>
      <c r="E225" s="219" t="s">
        <v>312</v>
      </c>
      <c r="F225" s="220" t="s">
        <v>313</v>
      </c>
      <c r="G225" s="221" t="s">
        <v>142</v>
      </c>
      <c r="H225" s="222">
        <v>315</v>
      </c>
      <c r="I225" s="223"/>
      <c r="J225" s="224">
        <f>ROUND(I225*H225,2)</f>
        <v>0</v>
      </c>
      <c r="K225" s="225"/>
      <c r="L225" s="42"/>
      <c r="M225" s="226" t="s">
        <v>1</v>
      </c>
      <c r="N225" s="227" t="s">
        <v>40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30" t="s">
        <v>199</v>
      </c>
      <c r="AT225" s="230" t="s">
        <v>129</v>
      </c>
      <c r="AU225" s="230" t="s">
        <v>83</v>
      </c>
      <c r="AY225" s="15" t="s">
        <v>127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5" t="s">
        <v>133</v>
      </c>
      <c r="BK225" s="231">
        <f>ROUND(I225*H225,2)</f>
        <v>0</v>
      </c>
      <c r="BL225" s="15" t="s">
        <v>199</v>
      </c>
      <c r="BM225" s="230" t="s">
        <v>314</v>
      </c>
    </row>
    <row r="226" s="2" customFormat="1">
      <c r="A226" s="36"/>
      <c r="B226" s="37"/>
      <c r="C226" s="38"/>
      <c r="D226" s="232" t="s">
        <v>135</v>
      </c>
      <c r="E226" s="38"/>
      <c r="F226" s="233" t="s">
        <v>313</v>
      </c>
      <c r="G226" s="38"/>
      <c r="H226" s="38"/>
      <c r="I226" s="234"/>
      <c r="J226" s="38"/>
      <c r="K226" s="38"/>
      <c r="L226" s="42"/>
      <c r="M226" s="235"/>
      <c r="N226" s="236"/>
      <c r="O226" s="90"/>
      <c r="P226" s="90"/>
      <c r="Q226" s="90"/>
      <c r="R226" s="90"/>
      <c r="S226" s="90"/>
      <c r="T226" s="91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135</v>
      </c>
      <c r="AU226" s="15" t="s">
        <v>83</v>
      </c>
    </row>
    <row r="227" s="2" customFormat="1" ht="21.75" customHeight="1">
      <c r="A227" s="36"/>
      <c r="B227" s="37"/>
      <c r="C227" s="248" t="s">
        <v>315</v>
      </c>
      <c r="D227" s="248" t="s">
        <v>241</v>
      </c>
      <c r="E227" s="249" t="s">
        <v>316</v>
      </c>
      <c r="F227" s="250" t="s">
        <v>317</v>
      </c>
      <c r="G227" s="251" t="s">
        <v>176</v>
      </c>
      <c r="H227" s="252">
        <v>7</v>
      </c>
      <c r="I227" s="253"/>
      <c r="J227" s="254">
        <f>ROUND(I227*H227,2)</f>
        <v>0</v>
      </c>
      <c r="K227" s="255"/>
      <c r="L227" s="256"/>
      <c r="M227" s="257" t="s">
        <v>1</v>
      </c>
      <c r="N227" s="258" t="s">
        <v>40</v>
      </c>
      <c r="O227" s="90"/>
      <c r="P227" s="228">
        <f>O227*H227</f>
        <v>0</v>
      </c>
      <c r="Q227" s="228">
        <v>0.55000000000000004</v>
      </c>
      <c r="R227" s="228">
        <f>Q227*H227</f>
        <v>3.8500000000000005</v>
      </c>
      <c r="S227" s="228">
        <v>0</v>
      </c>
      <c r="T227" s="229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30" t="s">
        <v>245</v>
      </c>
      <c r="AT227" s="230" t="s">
        <v>241</v>
      </c>
      <c r="AU227" s="230" t="s">
        <v>83</v>
      </c>
      <c r="AY227" s="15" t="s">
        <v>127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5" t="s">
        <v>133</v>
      </c>
      <c r="BK227" s="231">
        <f>ROUND(I227*H227,2)</f>
        <v>0</v>
      </c>
      <c r="BL227" s="15" t="s">
        <v>199</v>
      </c>
      <c r="BM227" s="230" t="s">
        <v>318</v>
      </c>
    </row>
    <row r="228" s="2" customFormat="1">
      <c r="A228" s="36"/>
      <c r="B228" s="37"/>
      <c r="C228" s="38"/>
      <c r="D228" s="232" t="s">
        <v>135</v>
      </c>
      <c r="E228" s="38"/>
      <c r="F228" s="233" t="s">
        <v>317</v>
      </c>
      <c r="G228" s="38"/>
      <c r="H228" s="38"/>
      <c r="I228" s="234"/>
      <c r="J228" s="38"/>
      <c r="K228" s="38"/>
      <c r="L228" s="42"/>
      <c r="M228" s="235"/>
      <c r="N228" s="236"/>
      <c r="O228" s="90"/>
      <c r="P228" s="90"/>
      <c r="Q228" s="90"/>
      <c r="R228" s="90"/>
      <c r="S228" s="90"/>
      <c r="T228" s="91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135</v>
      </c>
      <c r="AU228" s="15" t="s">
        <v>83</v>
      </c>
    </row>
    <row r="229" s="2" customFormat="1" ht="21.75" customHeight="1">
      <c r="A229" s="36"/>
      <c r="B229" s="37"/>
      <c r="C229" s="218" t="s">
        <v>319</v>
      </c>
      <c r="D229" s="218" t="s">
        <v>129</v>
      </c>
      <c r="E229" s="219" t="s">
        <v>320</v>
      </c>
      <c r="F229" s="220" t="s">
        <v>321</v>
      </c>
      <c r="G229" s="221" t="s">
        <v>152</v>
      </c>
      <c r="H229" s="222">
        <v>240</v>
      </c>
      <c r="I229" s="223"/>
      <c r="J229" s="224">
        <f>ROUND(I229*H229,2)</f>
        <v>0</v>
      </c>
      <c r="K229" s="225"/>
      <c r="L229" s="42"/>
      <c r="M229" s="226" t="s">
        <v>1</v>
      </c>
      <c r="N229" s="227" t="s">
        <v>40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30" t="s">
        <v>199</v>
      </c>
      <c r="AT229" s="230" t="s">
        <v>129</v>
      </c>
      <c r="AU229" s="230" t="s">
        <v>83</v>
      </c>
      <c r="AY229" s="15" t="s">
        <v>127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5" t="s">
        <v>133</v>
      </c>
      <c r="BK229" s="231">
        <f>ROUND(I229*H229,2)</f>
        <v>0</v>
      </c>
      <c r="BL229" s="15" t="s">
        <v>199</v>
      </c>
      <c r="BM229" s="230" t="s">
        <v>322</v>
      </c>
    </row>
    <row r="230" s="2" customFormat="1">
      <c r="A230" s="36"/>
      <c r="B230" s="37"/>
      <c r="C230" s="38"/>
      <c r="D230" s="232" t="s">
        <v>135</v>
      </c>
      <c r="E230" s="38"/>
      <c r="F230" s="233" t="s">
        <v>321</v>
      </c>
      <c r="G230" s="38"/>
      <c r="H230" s="38"/>
      <c r="I230" s="234"/>
      <c r="J230" s="38"/>
      <c r="K230" s="38"/>
      <c r="L230" s="42"/>
      <c r="M230" s="235"/>
      <c r="N230" s="236"/>
      <c r="O230" s="90"/>
      <c r="P230" s="90"/>
      <c r="Q230" s="90"/>
      <c r="R230" s="90"/>
      <c r="S230" s="90"/>
      <c r="T230" s="91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135</v>
      </c>
      <c r="AU230" s="15" t="s">
        <v>83</v>
      </c>
    </row>
    <row r="231" s="2" customFormat="1" ht="21.75" customHeight="1">
      <c r="A231" s="36"/>
      <c r="B231" s="37"/>
      <c r="C231" s="248" t="s">
        <v>323</v>
      </c>
      <c r="D231" s="248" t="s">
        <v>241</v>
      </c>
      <c r="E231" s="249" t="s">
        <v>324</v>
      </c>
      <c r="F231" s="250" t="s">
        <v>325</v>
      </c>
      <c r="G231" s="251" t="s">
        <v>152</v>
      </c>
      <c r="H231" s="252">
        <v>264</v>
      </c>
      <c r="I231" s="253"/>
      <c r="J231" s="254">
        <f>ROUND(I231*H231,2)</f>
        <v>0</v>
      </c>
      <c r="K231" s="255"/>
      <c r="L231" s="256"/>
      <c r="M231" s="257" t="s">
        <v>1</v>
      </c>
      <c r="N231" s="258" t="s">
        <v>40</v>
      </c>
      <c r="O231" s="90"/>
      <c r="P231" s="228">
        <f>O231*H231</f>
        <v>0</v>
      </c>
      <c r="Q231" s="228">
        <v>0.0093100000000000006</v>
      </c>
      <c r="R231" s="228">
        <f>Q231*H231</f>
        <v>2.45784</v>
      </c>
      <c r="S231" s="228">
        <v>0</v>
      </c>
      <c r="T231" s="229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30" t="s">
        <v>245</v>
      </c>
      <c r="AT231" s="230" t="s">
        <v>241</v>
      </c>
      <c r="AU231" s="230" t="s">
        <v>83</v>
      </c>
      <c r="AY231" s="15" t="s">
        <v>127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5" t="s">
        <v>133</v>
      </c>
      <c r="BK231" s="231">
        <f>ROUND(I231*H231,2)</f>
        <v>0</v>
      </c>
      <c r="BL231" s="15" t="s">
        <v>199</v>
      </c>
      <c r="BM231" s="230" t="s">
        <v>326</v>
      </c>
    </row>
    <row r="232" s="2" customFormat="1">
      <c r="A232" s="36"/>
      <c r="B232" s="37"/>
      <c r="C232" s="38"/>
      <c r="D232" s="232" t="s">
        <v>135</v>
      </c>
      <c r="E232" s="38"/>
      <c r="F232" s="233" t="s">
        <v>325</v>
      </c>
      <c r="G232" s="38"/>
      <c r="H232" s="38"/>
      <c r="I232" s="234"/>
      <c r="J232" s="38"/>
      <c r="K232" s="38"/>
      <c r="L232" s="42"/>
      <c r="M232" s="235"/>
      <c r="N232" s="236"/>
      <c r="O232" s="90"/>
      <c r="P232" s="90"/>
      <c r="Q232" s="90"/>
      <c r="R232" s="90"/>
      <c r="S232" s="90"/>
      <c r="T232" s="91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135</v>
      </c>
      <c r="AU232" s="15" t="s">
        <v>83</v>
      </c>
    </row>
    <row r="233" s="13" customFormat="1">
      <c r="A233" s="13"/>
      <c r="B233" s="237"/>
      <c r="C233" s="238"/>
      <c r="D233" s="232" t="s">
        <v>193</v>
      </c>
      <c r="E233" s="239" t="s">
        <v>1</v>
      </c>
      <c r="F233" s="240" t="s">
        <v>327</v>
      </c>
      <c r="G233" s="238"/>
      <c r="H233" s="241">
        <v>264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193</v>
      </c>
      <c r="AU233" s="247" t="s">
        <v>83</v>
      </c>
      <c r="AV233" s="13" t="s">
        <v>83</v>
      </c>
      <c r="AW233" s="13" t="s">
        <v>30</v>
      </c>
      <c r="AX233" s="13" t="s">
        <v>81</v>
      </c>
      <c r="AY233" s="247" t="s">
        <v>127</v>
      </c>
    </row>
    <row r="234" s="2" customFormat="1" ht="16.5" customHeight="1">
      <c r="A234" s="36"/>
      <c r="B234" s="37"/>
      <c r="C234" s="218" t="s">
        <v>328</v>
      </c>
      <c r="D234" s="218" t="s">
        <v>129</v>
      </c>
      <c r="E234" s="219" t="s">
        <v>329</v>
      </c>
      <c r="F234" s="220" t="s">
        <v>330</v>
      </c>
      <c r="G234" s="221" t="s">
        <v>152</v>
      </c>
      <c r="H234" s="222">
        <v>240</v>
      </c>
      <c r="I234" s="223"/>
      <c r="J234" s="224">
        <f>ROUND(I234*H234,2)</f>
        <v>0</v>
      </c>
      <c r="K234" s="225"/>
      <c r="L234" s="42"/>
      <c r="M234" s="226" t="s">
        <v>1</v>
      </c>
      <c r="N234" s="227" t="s">
        <v>40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0.014999999999999999</v>
      </c>
      <c r="T234" s="229">
        <f>S234*H234</f>
        <v>3.5999999999999996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30" t="s">
        <v>199</v>
      </c>
      <c r="AT234" s="230" t="s">
        <v>129</v>
      </c>
      <c r="AU234" s="230" t="s">
        <v>83</v>
      </c>
      <c r="AY234" s="15" t="s">
        <v>127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5" t="s">
        <v>133</v>
      </c>
      <c r="BK234" s="231">
        <f>ROUND(I234*H234,2)</f>
        <v>0</v>
      </c>
      <c r="BL234" s="15" t="s">
        <v>199</v>
      </c>
      <c r="BM234" s="230" t="s">
        <v>331</v>
      </c>
    </row>
    <row r="235" s="2" customFormat="1">
      <c r="A235" s="36"/>
      <c r="B235" s="37"/>
      <c r="C235" s="38"/>
      <c r="D235" s="232" t="s">
        <v>135</v>
      </c>
      <c r="E235" s="38"/>
      <c r="F235" s="233" t="s">
        <v>330</v>
      </c>
      <c r="G235" s="38"/>
      <c r="H235" s="38"/>
      <c r="I235" s="234"/>
      <c r="J235" s="38"/>
      <c r="K235" s="38"/>
      <c r="L235" s="42"/>
      <c r="M235" s="235"/>
      <c r="N235" s="236"/>
      <c r="O235" s="90"/>
      <c r="P235" s="90"/>
      <c r="Q235" s="90"/>
      <c r="R235" s="90"/>
      <c r="S235" s="90"/>
      <c r="T235" s="91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135</v>
      </c>
      <c r="AU235" s="15" t="s">
        <v>83</v>
      </c>
    </row>
    <row r="236" s="2" customFormat="1" ht="21.75" customHeight="1">
      <c r="A236" s="36"/>
      <c r="B236" s="37"/>
      <c r="C236" s="218" t="s">
        <v>332</v>
      </c>
      <c r="D236" s="218" t="s">
        <v>129</v>
      </c>
      <c r="E236" s="219" t="s">
        <v>333</v>
      </c>
      <c r="F236" s="220" t="s">
        <v>334</v>
      </c>
      <c r="G236" s="221" t="s">
        <v>142</v>
      </c>
      <c r="H236" s="222">
        <v>3000</v>
      </c>
      <c r="I236" s="223"/>
      <c r="J236" s="224">
        <f>ROUND(I236*H236,2)</f>
        <v>0</v>
      </c>
      <c r="K236" s="225"/>
      <c r="L236" s="42"/>
      <c r="M236" s="226" t="s">
        <v>1</v>
      </c>
      <c r="N236" s="227" t="s">
        <v>40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30" t="s">
        <v>199</v>
      </c>
      <c r="AT236" s="230" t="s">
        <v>129</v>
      </c>
      <c r="AU236" s="230" t="s">
        <v>83</v>
      </c>
      <c r="AY236" s="15" t="s">
        <v>127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5" t="s">
        <v>133</v>
      </c>
      <c r="BK236" s="231">
        <f>ROUND(I236*H236,2)</f>
        <v>0</v>
      </c>
      <c r="BL236" s="15" t="s">
        <v>199</v>
      </c>
      <c r="BM236" s="230" t="s">
        <v>335</v>
      </c>
    </row>
    <row r="237" s="2" customFormat="1">
      <c r="A237" s="36"/>
      <c r="B237" s="37"/>
      <c r="C237" s="38"/>
      <c r="D237" s="232" t="s">
        <v>135</v>
      </c>
      <c r="E237" s="38"/>
      <c r="F237" s="233" t="s">
        <v>334</v>
      </c>
      <c r="G237" s="38"/>
      <c r="H237" s="38"/>
      <c r="I237" s="234"/>
      <c r="J237" s="38"/>
      <c r="K237" s="38"/>
      <c r="L237" s="42"/>
      <c r="M237" s="235"/>
      <c r="N237" s="236"/>
      <c r="O237" s="90"/>
      <c r="P237" s="90"/>
      <c r="Q237" s="90"/>
      <c r="R237" s="90"/>
      <c r="S237" s="90"/>
      <c r="T237" s="91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135</v>
      </c>
      <c r="AU237" s="15" t="s">
        <v>83</v>
      </c>
    </row>
    <row r="238" s="2" customFormat="1" ht="21.75" customHeight="1">
      <c r="A238" s="36"/>
      <c r="B238" s="37"/>
      <c r="C238" s="248" t="s">
        <v>336</v>
      </c>
      <c r="D238" s="248" t="s">
        <v>241</v>
      </c>
      <c r="E238" s="249" t="s">
        <v>337</v>
      </c>
      <c r="F238" s="250" t="s">
        <v>338</v>
      </c>
      <c r="G238" s="251" t="s">
        <v>176</v>
      </c>
      <c r="H238" s="252">
        <v>7.9199999999999999</v>
      </c>
      <c r="I238" s="253"/>
      <c r="J238" s="254">
        <f>ROUND(I238*H238,2)</f>
        <v>0</v>
      </c>
      <c r="K238" s="255"/>
      <c r="L238" s="256"/>
      <c r="M238" s="257" t="s">
        <v>1</v>
      </c>
      <c r="N238" s="258" t="s">
        <v>40</v>
      </c>
      <c r="O238" s="90"/>
      <c r="P238" s="228">
        <f>O238*H238</f>
        <v>0</v>
      </c>
      <c r="Q238" s="228">
        <v>0.55000000000000004</v>
      </c>
      <c r="R238" s="228">
        <f>Q238*H238</f>
        <v>4.3559999999999999</v>
      </c>
      <c r="S238" s="228">
        <v>0</v>
      </c>
      <c r="T238" s="229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30" t="s">
        <v>245</v>
      </c>
      <c r="AT238" s="230" t="s">
        <v>241</v>
      </c>
      <c r="AU238" s="230" t="s">
        <v>83</v>
      </c>
      <c r="AY238" s="15" t="s">
        <v>127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5" t="s">
        <v>133</v>
      </c>
      <c r="BK238" s="231">
        <f>ROUND(I238*H238,2)</f>
        <v>0</v>
      </c>
      <c r="BL238" s="15" t="s">
        <v>199</v>
      </c>
      <c r="BM238" s="230" t="s">
        <v>339</v>
      </c>
    </row>
    <row r="239" s="2" customFormat="1">
      <c r="A239" s="36"/>
      <c r="B239" s="37"/>
      <c r="C239" s="38"/>
      <c r="D239" s="232" t="s">
        <v>135</v>
      </c>
      <c r="E239" s="38"/>
      <c r="F239" s="233" t="s">
        <v>338</v>
      </c>
      <c r="G239" s="38"/>
      <c r="H239" s="38"/>
      <c r="I239" s="234"/>
      <c r="J239" s="38"/>
      <c r="K239" s="38"/>
      <c r="L239" s="42"/>
      <c r="M239" s="235"/>
      <c r="N239" s="236"/>
      <c r="O239" s="90"/>
      <c r="P239" s="90"/>
      <c r="Q239" s="90"/>
      <c r="R239" s="90"/>
      <c r="S239" s="90"/>
      <c r="T239" s="91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135</v>
      </c>
      <c r="AU239" s="15" t="s">
        <v>83</v>
      </c>
    </row>
    <row r="240" s="2" customFormat="1" ht="21.75" customHeight="1">
      <c r="A240" s="36"/>
      <c r="B240" s="37"/>
      <c r="C240" s="218" t="s">
        <v>340</v>
      </c>
      <c r="D240" s="218" t="s">
        <v>129</v>
      </c>
      <c r="E240" s="219" t="s">
        <v>341</v>
      </c>
      <c r="F240" s="220" t="s">
        <v>342</v>
      </c>
      <c r="G240" s="221" t="s">
        <v>176</v>
      </c>
      <c r="H240" s="222">
        <v>17.800000000000001</v>
      </c>
      <c r="I240" s="223"/>
      <c r="J240" s="224">
        <f>ROUND(I240*H240,2)</f>
        <v>0</v>
      </c>
      <c r="K240" s="225"/>
      <c r="L240" s="42"/>
      <c r="M240" s="226" t="s">
        <v>1</v>
      </c>
      <c r="N240" s="227" t="s">
        <v>40</v>
      </c>
      <c r="O240" s="90"/>
      <c r="P240" s="228">
        <f>O240*H240</f>
        <v>0</v>
      </c>
      <c r="Q240" s="228">
        <v>0.023369999999999998</v>
      </c>
      <c r="R240" s="228">
        <f>Q240*H240</f>
        <v>0.41598599999999997</v>
      </c>
      <c r="S240" s="228">
        <v>0</v>
      </c>
      <c r="T240" s="229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30" t="s">
        <v>199</v>
      </c>
      <c r="AT240" s="230" t="s">
        <v>129</v>
      </c>
      <c r="AU240" s="230" t="s">
        <v>83</v>
      </c>
      <c r="AY240" s="15" t="s">
        <v>127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5" t="s">
        <v>133</v>
      </c>
      <c r="BK240" s="231">
        <f>ROUND(I240*H240,2)</f>
        <v>0</v>
      </c>
      <c r="BL240" s="15" t="s">
        <v>199</v>
      </c>
      <c r="BM240" s="230" t="s">
        <v>343</v>
      </c>
    </row>
    <row r="241" s="2" customFormat="1">
      <c r="A241" s="36"/>
      <c r="B241" s="37"/>
      <c r="C241" s="38"/>
      <c r="D241" s="232" t="s">
        <v>135</v>
      </c>
      <c r="E241" s="38"/>
      <c r="F241" s="233" t="s">
        <v>342</v>
      </c>
      <c r="G241" s="38"/>
      <c r="H241" s="38"/>
      <c r="I241" s="234"/>
      <c r="J241" s="38"/>
      <c r="K241" s="38"/>
      <c r="L241" s="42"/>
      <c r="M241" s="235"/>
      <c r="N241" s="236"/>
      <c r="O241" s="90"/>
      <c r="P241" s="90"/>
      <c r="Q241" s="90"/>
      <c r="R241" s="90"/>
      <c r="S241" s="90"/>
      <c r="T241" s="91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135</v>
      </c>
      <c r="AU241" s="15" t="s">
        <v>83</v>
      </c>
    </row>
    <row r="242" s="2" customFormat="1" ht="21.75" customHeight="1">
      <c r="A242" s="36"/>
      <c r="B242" s="37"/>
      <c r="C242" s="218" t="s">
        <v>344</v>
      </c>
      <c r="D242" s="218" t="s">
        <v>129</v>
      </c>
      <c r="E242" s="219" t="s">
        <v>345</v>
      </c>
      <c r="F242" s="220" t="s">
        <v>346</v>
      </c>
      <c r="G242" s="221" t="s">
        <v>152</v>
      </c>
      <c r="H242" s="222">
        <v>200</v>
      </c>
      <c r="I242" s="223"/>
      <c r="J242" s="224">
        <f>ROUND(I242*H242,2)</f>
        <v>0</v>
      </c>
      <c r="K242" s="225"/>
      <c r="L242" s="42"/>
      <c r="M242" s="226" t="s">
        <v>1</v>
      </c>
      <c r="N242" s="227" t="s">
        <v>40</v>
      </c>
      <c r="O242" s="90"/>
      <c r="P242" s="228">
        <f>O242*H242</f>
        <v>0</v>
      </c>
      <c r="Q242" s="228">
        <v>0.01089</v>
      </c>
      <c r="R242" s="228">
        <f>Q242*H242</f>
        <v>2.1779999999999999</v>
      </c>
      <c r="S242" s="228">
        <v>0</v>
      </c>
      <c r="T242" s="229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30" t="s">
        <v>199</v>
      </c>
      <c r="AT242" s="230" t="s">
        <v>129</v>
      </c>
      <c r="AU242" s="230" t="s">
        <v>83</v>
      </c>
      <c r="AY242" s="15" t="s">
        <v>127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5" t="s">
        <v>133</v>
      </c>
      <c r="BK242" s="231">
        <f>ROUND(I242*H242,2)</f>
        <v>0</v>
      </c>
      <c r="BL242" s="15" t="s">
        <v>199</v>
      </c>
      <c r="BM242" s="230" t="s">
        <v>347</v>
      </c>
    </row>
    <row r="243" s="2" customFormat="1">
      <c r="A243" s="36"/>
      <c r="B243" s="37"/>
      <c r="C243" s="38"/>
      <c r="D243" s="232" t="s">
        <v>135</v>
      </c>
      <c r="E243" s="38"/>
      <c r="F243" s="233" t="s">
        <v>346</v>
      </c>
      <c r="G243" s="38"/>
      <c r="H243" s="38"/>
      <c r="I243" s="234"/>
      <c r="J243" s="38"/>
      <c r="K243" s="38"/>
      <c r="L243" s="42"/>
      <c r="M243" s="235"/>
      <c r="N243" s="236"/>
      <c r="O243" s="90"/>
      <c r="P243" s="90"/>
      <c r="Q243" s="90"/>
      <c r="R243" s="90"/>
      <c r="S243" s="90"/>
      <c r="T243" s="91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135</v>
      </c>
      <c r="AU243" s="15" t="s">
        <v>83</v>
      </c>
    </row>
    <row r="244" s="2" customFormat="1" ht="21.75" customHeight="1">
      <c r="A244" s="36"/>
      <c r="B244" s="37"/>
      <c r="C244" s="218" t="s">
        <v>348</v>
      </c>
      <c r="D244" s="218" t="s">
        <v>129</v>
      </c>
      <c r="E244" s="219" t="s">
        <v>349</v>
      </c>
      <c r="F244" s="220" t="s">
        <v>350</v>
      </c>
      <c r="G244" s="221" t="s">
        <v>183</v>
      </c>
      <c r="H244" s="222">
        <v>13.257999999999999</v>
      </c>
      <c r="I244" s="223"/>
      <c r="J244" s="224">
        <f>ROUND(I244*H244,2)</f>
        <v>0</v>
      </c>
      <c r="K244" s="225"/>
      <c r="L244" s="42"/>
      <c r="M244" s="226" t="s">
        <v>1</v>
      </c>
      <c r="N244" s="227" t="s">
        <v>40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30" t="s">
        <v>199</v>
      </c>
      <c r="AT244" s="230" t="s">
        <v>129</v>
      </c>
      <c r="AU244" s="230" t="s">
        <v>83</v>
      </c>
      <c r="AY244" s="15" t="s">
        <v>127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5" t="s">
        <v>133</v>
      </c>
      <c r="BK244" s="231">
        <f>ROUND(I244*H244,2)</f>
        <v>0</v>
      </c>
      <c r="BL244" s="15" t="s">
        <v>199</v>
      </c>
      <c r="BM244" s="230" t="s">
        <v>351</v>
      </c>
    </row>
    <row r="245" s="2" customFormat="1">
      <c r="A245" s="36"/>
      <c r="B245" s="37"/>
      <c r="C245" s="38"/>
      <c r="D245" s="232" t="s">
        <v>135</v>
      </c>
      <c r="E245" s="38"/>
      <c r="F245" s="233" t="s">
        <v>350</v>
      </c>
      <c r="G245" s="38"/>
      <c r="H245" s="38"/>
      <c r="I245" s="234"/>
      <c r="J245" s="38"/>
      <c r="K245" s="38"/>
      <c r="L245" s="42"/>
      <c r="M245" s="235"/>
      <c r="N245" s="236"/>
      <c r="O245" s="90"/>
      <c r="P245" s="90"/>
      <c r="Q245" s="90"/>
      <c r="R245" s="90"/>
      <c r="S245" s="90"/>
      <c r="T245" s="91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135</v>
      </c>
      <c r="AU245" s="15" t="s">
        <v>83</v>
      </c>
    </row>
    <row r="246" s="12" customFormat="1" ht="22.8" customHeight="1">
      <c r="A246" s="12"/>
      <c r="B246" s="202"/>
      <c r="C246" s="203"/>
      <c r="D246" s="204" t="s">
        <v>72</v>
      </c>
      <c r="E246" s="216" t="s">
        <v>352</v>
      </c>
      <c r="F246" s="216" t="s">
        <v>353</v>
      </c>
      <c r="G246" s="203"/>
      <c r="H246" s="203"/>
      <c r="I246" s="206"/>
      <c r="J246" s="217">
        <f>BK246</f>
        <v>0</v>
      </c>
      <c r="K246" s="203"/>
      <c r="L246" s="208"/>
      <c r="M246" s="209"/>
      <c r="N246" s="210"/>
      <c r="O246" s="210"/>
      <c r="P246" s="211">
        <f>SUM(P247:P306)</f>
        <v>0</v>
      </c>
      <c r="Q246" s="210"/>
      <c r="R246" s="211">
        <f>SUM(R247:R306)</f>
        <v>5.5831579999999992</v>
      </c>
      <c r="S246" s="210"/>
      <c r="T246" s="212">
        <f>SUM(T247:T306)</f>
        <v>2.3382000000000001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3" t="s">
        <v>83</v>
      </c>
      <c r="AT246" s="214" t="s">
        <v>72</v>
      </c>
      <c r="AU246" s="214" t="s">
        <v>81</v>
      </c>
      <c r="AY246" s="213" t="s">
        <v>127</v>
      </c>
      <c r="BK246" s="215">
        <f>SUM(BK247:BK306)</f>
        <v>0</v>
      </c>
    </row>
    <row r="247" s="2" customFormat="1" ht="16.5" customHeight="1">
      <c r="A247" s="36"/>
      <c r="B247" s="37"/>
      <c r="C247" s="218" t="s">
        <v>354</v>
      </c>
      <c r="D247" s="218" t="s">
        <v>129</v>
      </c>
      <c r="E247" s="219" t="s">
        <v>355</v>
      </c>
      <c r="F247" s="220" t="s">
        <v>356</v>
      </c>
      <c r="G247" s="221" t="s">
        <v>152</v>
      </c>
      <c r="H247" s="222">
        <v>240</v>
      </c>
      <c r="I247" s="223"/>
      <c r="J247" s="224">
        <f>ROUND(I247*H247,2)</f>
        <v>0</v>
      </c>
      <c r="K247" s="225"/>
      <c r="L247" s="42"/>
      <c r="M247" s="226" t="s">
        <v>1</v>
      </c>
      <c r="N247" s="227" t="s">
        <v>40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0.00594</v>
      </c>
      <c r="T247" s="229">
        <f>S247*H247</f>
        <v>1.4256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30" t="s">
        <v>199</v>
      </c>
      <c r="AT247" s="230" t="s">
        <v>129</v>
      </c>
      <c r="AU247" s="230" t="s">
        <v>83</v>
      </c>
      <c r="AY247" s="15" t="s">
        <v>127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5" t="s">
        <v>133</v>
      </c>
      <c r="BK247" s="231">
        <f>ROUND(I247*H247,2)</f>
        <v>0</v>
      </c>
      <c r="BL247" s="15" t="s">
        <v>199</v>
      </c>
      <c r="BM247" s="230" t="s">
        <v>357</v>
      </c>
    </row>
    <row r="248" s="2" customFormat="1">
      <c r="A248" s="36"/>
      <c r="B248" s="37"/>
      <c r="C248" s="38"/>
      <c r="D248" s="232" t="s">
        <v>135</v>
      </c>
      <c r="E248" s="38"/>
      <c r="F248" s="233" t="s">
        <v>356</v>
      </c>
      <c r="G248" s="38"/>
      <c r="H248" s="38"/>
      <c r="I248" s="234"/>
      <c r="J248" s="38"/>
      <c r="K248" s="38"/>
      <c r="L248" s="42"/>
      <c r="M248" s="235"/>
      <c r="N248" s="236"/>
      <c r="O248" s="90"/>
      <c r="P248" s="90"/>
      <c r="Q248" s="90"/>
      <c r="R248" s="90"/>
      <c r="S248" s="90"/>
      <c r="T248" s="91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135</v>
      </c>
      <c r="AU248" s="15" t="s">
        <v>83</v>
      </c>
    </row>
    <row r="249" s="2" customFormat="1" ht="21.75" customHeight="1">
      <c r="A249" s="36"/>
      <c r="B249" s="37"/>
      <c r="C249" s="218" t="s">
        <v>358</v>
      </c>
      <c r="D249" s="218" t="s">
        <v>129</v>
      </c>
      <c r="E249" s="219" t="s">
        <v>359</v>
      </c>
      <c r="F249" s="220" t="s">
        <v>360</v>
      </c>
      <c r="G249" s="221" t="s">
        <v>142</v>
      </c>
      <c r="H249" s="222">
        <v>15</v>
      </c>
      <c r="I249" s="223"/>
      <c r="J249" s="224">
        <f>ROUND(I249*H249,2)</f>
        <v>0</v>
      </c>
      <c r="K249" s="225"/>
      <c r="L249" s="42"/>
      <c r="M249" s="226" t="s">
        <v>1</v>
      </c>
      <c r="N249" s="227" t="s">
        <v>40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0.0033800000000000002</v>
      </c>
      <c r="T249" s="229">
        <f>S249*H249</f>
        <v>0.050700000000000002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30" t="s">
        <v>199</v>
      </c>
      <c r="AT249" s="230" t="s">
        <v>129</v>
      </c>
      <c r="AU249" s="230" t="s">
        <v>83</v>
      </c>
      <c r="AY249" s="15" t="s">
        <v>127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5" t="s">
        <v>133</v>
      </c>
      <c r="BK249" s="231">
        <f>ROUND(I249*H249,2)</f>
        <v>0</v>
      </c>
      <c r="BL249" s="15" t="s">
        <v>199</v>
      </c>
      <c r="BM249" s="230" t="s">
        <v>361</v>
      </c>
    </row>
    <row r="250" s="2" customFormat="1">
      <c r="A250" s="36"/>
      <c r="B250" s="37"/>
      <c r="C250" s="38"/>
      <c r="D250" s="232" t="s">
        <v>135</v>
      </c>
      <c r="E250" s="38"/>
      <c r="F250" s="233" t="s">
        <v>360</v>
      </c>
      <c r="G250" s="38"/>
      <c r="H250" s="38"/>
      <c r="I250" s="234"/>
      <c r="J250" s="38"/>
      <c r="K250" s="38"/>
      <c r="L250" s="42"/>
      <c r="M250" s="235"/>
      <c r="N250" s="236"/>
      <c r="O250" s="90"/>
      <c r="P250" s="90"/>
      <c r="Q250" s="90"/>
      <c r="R250" s="90"/>
      <c r="S250" s="90"/>
      <c r="T250" s="91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135</v>
      </c>
      <c r="AU250" s="15" t="s">
        <v>83</v>
      </c>
    </row>
    <row r="251" s="2" customFormat="1" ht="16.5" customHeight="1">
      <c r="A251" s="36"/>
      <c r="B251" s="37"/>
      <c r="C251" s="218" t="s">
        <v>362</v>
      </c>
      <c r="D251" s="218" t="s">
        <v>129</v>
      </c>
      <c r="E251" s="219" t="s">
        <v>363</v>
      </c>
      <c r="F251" s="220" t="s">
        <v>364</v>
      </c>
      <c r="G251" s="221" t="s">
        <v>142</v>
      </c>
      <c r="H251" s="222">
        <v>30</v>
      </c>
      <c r="I251" s="223"/>
      <c r="J251" s="224">
        <f>ROUND(I251*H251,2)</f>
        <v>0</v>
      </c>
      <c r="K251" s="225"/>
      <c r="L251" s="42"/>
      <c r="M251" s="226" t="s">
        <v>1</v>
      </c>
      <c r="N251" s="227" t="s">
        <v>40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0.00348</v>
      </c>
      <c r="T251" s="229">
        <f>S251*H251</f>
        <v>0.10440000000000001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30" t="s">
        <v>199</v>
      </c>
      <c r="AT251" s="230" t="s">
        <v>129</v>
      </c>
      <c r="AU251" s="230" t="s">
        <v>83</v>
      </c>
      <c r="AY251" s="15" t="s">
        <v>127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5" t="s">
        <v>133</v>
      </c>
      <c r="BK251" s="231">
        <f>ROUND(I251*H251,2)</f>
        <v>0</v>
      </c>
      <c r="BL251" s="15" t="s">
        <v>199</v>
      </c>
      <c r="BM251" s="230" t="s">
        <v>365</v>
      </c>
    </row>
    <row r="252" s="2" customFormat="1">
      <c r="A252" s="36"/>
      <c r="B252" s="37"/>
      <c r="C252" s="38"/>
      <c r="D252" s="232" t="s">
        <v>135</v>
      </c>
      <c r="E252" s="38"/>
      <c r="F252" s="233" t="s">
        <v>364</v>
      </c>
      <c r="G252" s="38"/>
      <c r="H252" s="38"/>
      <c r="I252" s="234"/>
      <c r="J252" s="38"/>
      <c r="K252" s="38"/>
      <c r="L252" s="42"/>
      <c r="M252" s="235"/>
      <c r="N252" s="236"/>
      <c r="O252" s="90"/>
      <c r="P252" s="90"/>
      <c r="Q252" s="90"/>
      <c r="R252" s="90"/>
      <c r="S252" s="90"/>
      <c r="T252" s="91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135</v>
      </c>
      <c r="AU252" s="15" t="s">
        <v>83</v>
      </c>
    </row>
    <row r="253" s="2" customFormat="1" ht="21.75" customHeight="1">
      <c r="A253" s="36"/>
      <c r="B253" s="37"/>
      <c r="C253" s="218" t="s">
        <v>366</v>
      </c>
      <c r="D253" s="218" t="s">
        <v>129</v>
      </c>
      <c r="E253" s="219" t="s">
        <v>367</v>
      </c>
      <c r="F253" s="220" t="s">
        <v>368</v>
      </c>
      <c r="G253" s="221" t="s">
        <v>142</v>
      </c>
      <c r="H253" s="222">
        <v>89</v>
      </c>
      <c r="I253" s="223"/>
      <c r="J253" s="224">
        <f>ROUND(I253*H253,2)</f>
        <v>0</v>
      </c>
      <c r="K253" s="225"/>
      <c r="L253" s="42"/>
      <c r="M253" s="226" t="s">
        <v>1</v>
      </c>
      <c r="N253" s="227" t="s">
        <v>40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0.0017700000000000001</v>
      </c>
      <c r="T253" s="229">
        <f>S253*H253</f>
        <v>0.15753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30" t="s">
        <v>199</v>
      </c>
      <c r="AT253" s="230" t="s">
        <v>129</v>
      </c>
      <c r="AU253" s="230" t="s">
        <v>83</v>
      </c>
      <c r="AY253" s="15" t="s">
        <v>127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5" t="s">
        <v>133</v>
      </c>
      <c r="BK253" s="231">
        <f>ROUND(I253*H253,2)</f>
        <v>0</v>
      </c>
      <c r="BL253" s="15" t="s">
        <v>199</v>
      </c>
      <c r="BM253" s="230" t="s">
        <v>369</v>
      </c>
    </row>
    <row r="254" s="2" customFormat="1">
      <c r="A254" s="36"/>
      <c r="B254" s="37"/>
      <c r="C254" s="38"/>
      <c r="D254" s="232" t="s">
        <v>135</v>
      </c>
      <c r="E254" s="38"/>
      <c r="F254" s="233" t="s">
        <v>368</v>
      </c>
      <c r="G254" s="38"/>
      <c r="H254" s="38"/>
      <c r="I254" s="234"/>
      <c r="J254" s="38"/>
      <c r="K254" s="38"/>
      <c r="L254" s="42"/>
      <c r="M254" s="235"/>
      <c r="N254" s="236"/>
      <c r="O254" s="90"/>
      <c r="P254" s="90"/>
      <c r="Q254" s="90"/>
      <c r="R254" s="90"/>
      <c r="S254" s="90"/>
      <c r="T254" s="91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135</v>
      </c>
      <c r="AU254" s="15" t="s">
        <v>83</v>
      </c>
    </row>
    <row r="255" s="2" customFormat="1" ht="16.5" customHeight="1">
      <c r="A255" s="36"/>
      <c r="B255" s="37"/>
      <c r="C255" s="218" t="s">
        <v>370</v>
      </c>
      <c r="D255" s="218" t="s">
        <v>129</v>
      </c>
      <c r="E255" s="219" t="s">
        <v>371</v>
      </c>
      <c r="F255" s="220" t="s">
        <v>372</v>
      </c>
      <c r="G255" s="221" t="s">
        <v>132</v>
      </c>
      <c r="H255" s="222">
        <v>1</v>
      </c>
      <c r="I255" s="223"/>
      <c r="J255" s="224">
        <f>ROUND(I255*H255,2)</f>
        <v>0</v>
      </c>
      <c r="K255" s="225"/>
      <c r="L255" s="42"/>
      <c r="M255" s="226" t="s">
        <v>1</v>
      </c>
      <c r="N255" s="227" t="s">
        <v>40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0.0090600000000000003</v>
      </c>
      <c r="T255" s="229">
        <f>S255*H255</f>
        <v>0.0090600000000000003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30" t="s">
        <v>199</v>
      </c>
      <c r="AT255" s="230" t="s">
        <v>129</v>
      </c>
      <c r="AU255" s="230" t="s">
        <v>83</v>
      </c>
      <c r="AY255" s="15" t="s">
        <v>127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5" t="s">
        <v>133</v>
      </c>
      <c r="BK255" s="231">
        <f>ROUND(I255*H255,2)</f>
        <v>0</v>
      </c>
      <c r="BL255" s="15" t="s">
        <v>199</v>
      </c>
      <c r="BM255" s="230" t="s">
        <v>373</v>
      </c>
    </row>
    <row r="256" s="2" customFormat="1">
      <c r="A256" s="36"/>
      <c r="B256" s="37"/>
      <c r="C256" s="38"/>
      <c r="D256" s="232" t="s">
        <v>135</v>
      </c>
      <c r="E256" s="38"/>
      <c r="F256" s="233" t="s">
        <v>372</v>
      </c>
      <c r="G256" s="38"/>
      <c r="H256" s="38"/>
      <c r="I256" s="234"/>
      <c r="J256" s="38"/>
      <c r="K256" s="38"/>
      <c r="L256" s="42"/>
      <c r="M256" s="235"/>
      <c r="N256" s="236"/>
      <c r="O256" s="90"/>
      <c r="P256" s="90"/>
      <c r="Q256" s="90"/>
      <c r="R256" s="90"/>
      <c r="S256" s="90"/>
      <c r="T256" s="91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135</v>
      </c>
      <c r="AU256" s="15" t="s">
        <v>83</v>
      </c>
    </row>
    <row r="257" s="2" customFormat="1" ht="16.5" customHeight="1">
      <c r="A257" s="36"/>
      <c r="B257" s="37"/>
      <c r="C257" s="218" t="s">
        <v>374</v>
      </c>
      <c r="D257" s="218" t="s">
        <v>129</v>
      </c>
      <c r="E257" s="219" t="s">
        <v>375</v>
      </c>
      <c r="F257" s="220" t="s">
        <v>376</v>
      </c>
      <c r="G257" s="221" t="s">
        <v>142</v>
      </c>
      <c r="H257" s="222">
        <v>25</v>
      </c>
      <c r="I257" s="223"/>
      <c r="J257" s="224">
        <f>ROUND(I257*H257,2)</f>
        <v>0</v>
      </c>
      <c r="K257" s="225"/>
      <c r="L257" s="42"/>
      <c r="M257" s="226" t="s">
        <v>1</v>
      </c>
      <c r="N257" s="227" t="s">
        <v>40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0.00167</v>
      </c>
      <c r="T257" s="229">
        <f>S257*H257</f>
        <v>0.041750000000000002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30" t="s">
        <v>199</v>
      </c>
      <c r="AT257" s="230" t="s">
        <v>129</v>
      </c>
      <c r="AU257" s="230" t="s">
        <v>83</v>
      </c>
      <c r="AY257" s="15" t="s">
        <v>127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5" t="s">
        <v>133</v>
      </c>
      <c r="BK257" s="231">
        <f>ROUND(I257*H257,2)</f>
        <v>0</v>
      </c>
      <c r="BL257" s="15" t="s">
        <v>199</v>
      </c>
      <c r="BM257" s="230" t="s">
        <v>377</v>
      </c>
    </row>
    <row r="258" s="2" customFormat="1">
      <c r="A258" s="36"/>
      <c r="B258" s="37"/>
      <c r="C258" s="38"/>
      <c r="D258" s="232" t="s">
        <v>135</v>
      </c>
      <c r="E258" s="38"/>
      <c r="F258" s="233" t="s">
        <v>376</v>
      </c>
      <c r="G258" s="38"/>
      <c r="H258" s="38"/>
      <c r="I258" s="234"/>
      <c r="J258" s="38"/>
      <c r="K258" s="38"/>
      <c r="L258" s="42"/>
      <c r="M258" s="235"/>
      <c r="N258" s="236"/>
      <c r="O258" s="90"/>
      <c r="P258" s="90"/>
      <c r="Q258" s="90"/>
      <c r="R258" s="90"/>
      <c r="S258" s="90"/>
      <c r="T258" s="91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135</v>
      </c>
      <c r="AU258" s="15" t="s">
        <v>83</v>
      </c>
    </row>
    <row r="259" s="2" customFormat="1" ht="16.5" customHeight="1">
      <c r="A259" s="36"/>
      <c r="B259" s="37"/>
      <c r="C259" s="218" t="s">
        <v>378</v>
      </c>
      <c r="D259" s="218" t="s">
        <v>129</v>
      </c>
      <c r="E259" s="219" t="s">
        <v>379</v>
      </c>
      <c r="F259" s="220" t="s">
        <v>380</v>
      </c>
      <c r="G259" s="221" t="s">
        <v>142</v>
      </c>
      <c r="H259" s="222">
        <v>36</v>
      </c>
      <c r="I259" s="223"/>
      <c r="J259" s="224">
        <f>ROUND(I259*H259,2)</f>
        <v>0</v>
      </c>
      <c r="K259" s="225"/>
      <c r="L259" s="42"/>
      <c r="M259" s="226" t="s">
        <v>1</v>
      </c>
      <c r="N259" s="227" t="s">
        <v>40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0.00175</v>
      </c>
      <c r="T259" s="229">
        <f>S259*H259</f>
        <v>0.063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30" t="s">
        <v>199</v>
      </c>
      <c r="AT259" s="230" t="s">
        <v>129</v>
      </c>
      <c r="AU259" s="230" t="s">
        <v>83</v>
      </c>
      <c r="AY259" s="15" t="s">
        <v>127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5" t="s">
        <v>133</v>
      </c>
      <c r="BK259" s="231">
        <f>ROUND(I259*H259,2)</f>
        <v>0</v>
      </c>
      <c r="BL259" s="15" t="s">
        <v>199</v>
      </c>
      <c r="BM259" s="230" t="s">
        <v>381</v>
      </c>
    </row>
    <row r="260" s="2" customFormat="1">
      <c r="A260" s="36"/>
      <c r="B260" s="37"/>
      <c r="C260" s="38"/>
      <c r="D260" s="232" t="s">
        <v>135</v>
      </c>
      <c r="E260" s="38"/>
      <c r="F260" s="233" t="s">
        <v>380</v>
      </c>
      <c r="G260" s="38"/>
      <c r="H260" s="38"/>
      <c r="I260" s="234"/>
      <c r="J260" s="38"/>
      <c r="K260" s="38"/>
      <c r="L260" s="42"/>
      <c r="M260" s="235"/>
      <c r="N260" s="236"/>
      <c r="O260" s="90"/>
      <c r="P260" s="90"/>
      <c r="Q260" s="90"/>
      <c r="R260" s="90"/>
      <c r="S260" s="90"/>
      <c r="T260" s="91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135</v>
      </c>
      <c r="AU260" s="15" t="s">
        <v>83</v>
      </c>
    </row>
    <row r="261" s="2" customFormat="1" ht="16.5" customHeight="1">
      <c r="A261" s="36"/>
      <c r="B261" s="37"/>
      <c r="C261" s="218" t="s">
        <v>382</v>
      </c>
      <c r="D261" s="218" t="s">
        <v>129</v>
      </c>
      <c r="E261" s="219" t="s">
        <v>383</v>
      </c>
      <c r="F261" s="220" t="s">
        <v>384</v>
      </c>
      <c r="G261" s="221" t="s">
        <v>142</v>
      </c>
      <c r="H261" s="222">
        <v>90</v>
      </c>
      <c r="I261" s="223"/>
      <c r="J261" s="224">
        <f>ROUND(I261*H261,2)</f>
        <v>0</v>
      </c>
      <c r="K261" s="225"/>
      <c r="L261" s="42"/>
      <c r="M261" s="226" t="s">
        <v>1</v>
      </c>
      <c r="N261" s="227" t="s">
        <v>40</v>
      </c>
      <c r="O261" s="90"/>
      <c r="P261" s="228">
        <f>O261*H261</f>
        <v>0</v>
      </c>
      <c r="Q261" s="228">
        <v>0</v>
      </c>
      <c r="R261" s="228">
        <f>Q261*H261</f>
        <v>0</v>
      </c>
      <c r="S261" s="228">
        <v>0.0025999999999999999</v>
      </c>
      <c r="T261" s="229">
        <f>S261*H261</f>
        <v>0.23399999999999999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30" t="s">
        <v>199</v>
      </c>
      <c r="AT261" s="230" t="s">
        <v>129</v>
      </c>
      <c r="AU261" s="230" t="s">
        <v>83</v>
      </c>
      <c r="AY261" s="15" t="s">
        <v>127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5" t="s">
        <v>133</v>
      </c>
      <c r="BK261" s="231">
        <f>ROUND(I261*H261,2)</f>
        <v>0</v>
      </c>
      <c r="BL261" s="15" t="s">
        <v>199</v>
      </c>
      <c r="BM261" s="230" t="s">
        <v>385</v>
      </c>
    </row>
    <row r="262" s="2" customFormat="1">
      <c r="A262" s="36"/>
      <c r="B262" s="37"/>
      <c r="C262" s="38"/>
      <c r="D262" s="232" t="s">
        <v>135</v>
      </c>
      <c r="E262" s="38"/>
      <c r="F262" s="233" t="s">
        <v>384</v>
      </c>
      <c r="G262" s="38"/>
      <c r="H262" s="38"/>
      <c r="I262" s="234"/>
      <c r="J262" s="38"/>
      <c r="K262" s="38"/>
      <c r="L262" s="42"/>
      <c r="M262" s="235"/>
      <c r="N262" s="236"/>
      <c r="O262" s="90"/>
      <c r="P262" s="90"/>
      <c r="Q262" s="90"/>
      <c r="R262" s="90"/>
      <c r="S262" s="90"/>
      <c r="T262" s="91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135</v>
      </c>
      <c r="AU262" s="15" t="s">
        <v>83</v>
      </c>
    </row>
    <row r="263" s="2" customFormat="1" ht="16.5" customHeight="1">
      <c r="A263" s="36"/>
      <c r="B263" s="37"/>
      <c r="C263" s="218" t="s">
        <v>386</v>
      </c>
      <c r="D263" s="218" t="s">
        <v>129</v>
      </c>
      <c r="E263" s="219" t="s">
        <v>387</v>
      </c>
      <c r="F263" s="220" t="s">
        <v>388</v>
      </c>
      <c r="G263" s="221" t="s">
        <v>142</v>
      </c>
      <c r="H263" s="222">
        <v>64</v>
      </c>
      <c r="I263" s="223"/>
      <c r="J263" s="224">
        <f>ROUND(I263*H263,2)</f>
        <v>0</v>
      </c>
      <c r="K263" s="225"/>
      <c r="L263" s="42"/>
      <c r="M263" s="226" t="s">
        <v>1</v>
      </c>
      <c r="N263" s="227" t="s">
        <v>40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0.0039399999999999999</v>
      </c>
      <c r="T263" s="229">
        <f>S263*H263</f>
        <v>0.25216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30" t="s">
        <v>199</v>
      </c>
      <c r="AT263" s="230" t="s">
        <v>129</v>
      </c>
      <c r="AU263" s="230" t="s">
        <v>83</v>
      </c>
      <c r="AY263" s="15" t="s">
        <v>127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5" t="s">
        <v>133</v>
      </c>
      <c r="BK263" s="231">
        <f>ROUND(I263*H263,2)</f>
        <v>0</v>
      </c>
      <c r="BL263" s="15" t="s">
        <v>199</v>
      </c>
      <c r="BM263" s="230" t="s">
        <v>389</v>
      </c>
    </row>
    <row r="264" s="2" customFormat="1">
      <c r="A264" s="36"/>
      <c r="B264" s="37"/>
      <c r="C264" s="38"/>
      <c r="D264" s="232" t="s">
        <v>135</v>
      </c>
      <c r="E264" s="38"/>
      <c r="F264" s="233" t="s">
        <v>388</v>
      </c>
      <c r="G264" s="38"/>
      <c r="H264" s="38"/>
      <c r="I264" s="234"/>
      <c r="J264" s="38"/>
      <c r="K264" s="38"/>
      <c r="L264" s="42"/>
      <c r="M264" s="235"/>
      <c r="N264" s="236"/>
      <c r="O264" s="90"/>
      <c r="P264" s="90"/>
      <c r="Q264" s="90"/>
      <c r="R264" s="90"/>
      <c r="S264" s="90"/>
      <c r="T264" s="91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135</v>
      </c>
      <c r="AU264" s="15" t="s">
        <v>83</v>
      </c>
    </row>
    <row r="265" s="2" customFormat="1" ht="33" customHeight="1">
      <c r="A265" s="36"/>
      <c r="B265" s="37"/>
      <c r="C265" s="218" t="s">
        <v>390</v>
      </c>
      <c r="D265" s="218" t="s">
        <v>129</v>
      </c>
      <c r="E265" s="219" t="s">
        <v>391</v>
      </c>
      <c r="F265" s="220" t="s">
        <v>392</v>
      </c>
      <c r="G265" s="221" t="s">
        <v>152</v>
      </c>
      <c r="H265" s="222">
        <v>260</v>
      </c>
      <c r="I265" s="223"/>
      <c r="J265" s="224">
        <f>ROUND(I265*H265,2)</f>
        <v>0</v>
      </c>
      <c r="K265" s="225"/>
      <c r="L265" s="42"/>
      <c r="M265" s="226" t="s">
        <v>1</v>
      </c>
      <c r="N265" s="227" t="s">
        <v>40</v>
      </c>
      <c r="O265" s="90"/>
      <c r="P265" s="228">
        <f>O265*H265</f>
        <v>0</v>
      </c>
      <c r="Q265" s="228">
        <v>0.0066100000000000004</v>
      </c>
      <c r="R265" s="228">
        <f>Q265*H265</f>
        <v>1.7186000000000001</v>
      </c>
      <c r="S265" s="228">
        <v>0</v>
      </c>
      <c r="T265" s="229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30" t="s">
        <v>199</v>
      </c>
      <c r="AT265" s="230" t="s">
        <v>129</v>
      </c>
      <c r="AU265" s="230" t="s">
        <v>83</v>
      </c>
      <c r="AY265" s="15" t="s">
        <v>127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5" t="s">
        <v>133</v>
      </c>
      <c r="BK265" s="231">
        <f>ROUND(I265*H265,2)</f>
        <v>0</v>
      </c>
      <c r="BL265" s="15" t="s">
        <v>199</v>
      </c>
      <c r="BM265" s="230" t="s">
        <v>393</v>
      </c>
    </row>
    <row r="266" s="2" customFormat="1">
      <c r="A266" s="36"/>
      <c r="B266" s="37"/>
      <c r="C266" s="38"/>
      <c r="D266" s="232" t="s">
        <v>135</v>
      </c>
      <c r="E266" s="38"/>
      <c r="F266" s="233" t="s">
        <v>394</v>
      </c>
      <c r="G266" s="38"/>
      <c r="H266" s="38"/>
      <c r="I266" s="234"/>
      <c r="J266" s="38"/>
      <c r="K266" s="38"/>
      <c r="L266" s="42"/>
      <c r="M266" s="235"/>
      <c r="N266" s="236"/>
      <c r="O266" s="90"/>
      <c r="P266" s="90"/>
      <c r="Q266" s="90"/>
      <c r="R266" s="90"/>
      <c r="S266" s="90"/>
      <c r="T266" s="91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135</v>
      </c>
      <c r="AU266" s="15" t="s">
        <v>83</v>
      </c>
    </row>
    <row r="267" s="2" customFormat="1" ht="21.75" customHeight="1">
      <c r="A267" s="36"/>
      <c r="B267" s="37"/>
      <c r="C267" s="248" t="s">
        <v>395</v>
      </c>
      <c r="D267" s="248" t="s">
        <v>241</v>
      </c>
      <c r="E267" s="249" t="s">
        <v>396</v>
      </c>
      <c r="F267" s="250" t="s">
        <v>397</v>
      </c>
      <c r="G267" s="251" t="s">
        <v>132</v>
      </c>
      <c r="H267" s="252">
        <v>4</v>
      </c>
      <c r="I267" s="253"/>
      <c r="J267" s="254">
        <f>ROUND(I267*H267,2)</f>
        <v>0</v>
      </c>
      <c r="K267" s="255"/>
      <c r="L267" s="256"/>
      <c r="M267" s="257" t="s">
        <v>1</v>
      </c>
      <c r="N267" s="258" t="s">
        <v>40</v>
      </c>
      <c r="O267" s="90"/>
      <c r="P267" s="228">
        <f>O267*H267</f>
        <v>0</v>
      </c>
      <c r="Q267" s="228">
        <v>0.00040000000000000002</v>
      </c>
      <c r="R267" s="228">
        <f>Q267*H267</f>
        <v>0.0016000000000000001</v>
      </c>
      <c r="S267" s="228">
        <v>0</v>
      </c>
      <c r="T267" s="229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30" t="s">
        <v>245</v>
      </c>
      <c r="AT267" s="230" t="s">
        <v>241</v>
      </c>
      <c r="AU267" s="230" t="s">
        <v>83</v>
      </c>
      <c r="AY267" s="15" t="s">
        <v>127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5" t="s">
        <v>133</v>
      </c>
      <c r="BK267" s="231">
        <f>ROUND(I267*H267,2)</f>
        <v>0</v>
      </c>
      <c r="BL267" s="15" t="s">
        <v>199</v>
      </c>
      <c r="BM267" s="230" t="s">
        <v>398</v>
      </c>
    </row>
    <row r="268" s="2" customFormat="1">
      <c r="A268" s="36"/>
      <c r="B268" s="37"/>
      <c r="C268" s="38"/>
      <c r="D268" s="232" t="s">
        <v>135</v>
      </c>
      <c r="E268" s="38"/>
      <c r="F268" s="233" t="s">
        <v>397</v>
      </c>
      <c r="G268" s="38"/>
      <c r="H268" s="38"/>
      <c r="I268" s="234"/>
      <c r="J268" s="38"/>
      <c r="K268" s="38"/>
      <c r="L268" s="42"/>
      <c r="M268" s="235"/>
      <c r="N268" s="236"/>
      <c r="O268" s="90"/>
      <c r="P268" s="90"/>
      <c r="Q268" s="90"/>
      <c r="R268" s="90"/>
      <c r="S268" s="90"/>
      <c r="T268" s="91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135</v>
      </c>
      <c r="AU268" s="15" t="s">
        <v>83</v>
      </c>
    </row>
    <row r="269" s="2" customFormat="1" ht="16.5" customHeight="1">
      <c r="A269" s="36"/>
      <c r="B269" s="37"/>
      <c r="C269" s="248" t="s">
        <v>399</v>
      </c>
      <c r="D269" s="248" t="s">
        <v>241</v>
      </c>
      <c r="E269" s="249" t="s">
        <v>400</v>
      </c>
      <c r="F269" s="250" t="s">
        <v>401</v>
      </c>
      <c r="G269" s="251" t="s">
        <v>142</v>
      </c>
      <c r="H269" s="252">
        <v>89</v>
      </c>
      <c r="I269" s="253"/>
      <c r="J269" s="254">
        <f>ROUND(I269*H269,2)</f>
        <v>0</v>
      </c>
      <c r="K269" s="255"/>
      <c r="L269" s="256"/>
      <c r="M269" s="257" t="s">
        <v>1</v>
      </c>
      <c r="N269" s="258" t="s">
        <v>40</v>
      </c>
      <c r="O269" s="90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30" t="s">
        <v>245</v>
      </c>
      <c r="AT269" s="230" t="s">
        <v>241</v>
      </c>
      <c r="AU269" s="230" t="s">
        <v>83</v>
      </c>
      <c r="AY269" s="15" t="s">
        <v>127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5" t="s">
        <v>133</v>
      </c>
      <c r="BK269" s="231">
        <f>ROUND(I269*H269,2)</f>
        <v>0</v>
      </c>
      <c r="BL269" s="15" t="s">
        <v>199</v>
      </c>
      <c r="BM269" s="230" t="s">
        <v>402</v>
      </c>
    </row>
    <row r="270" s="2" customFormat="1">
      <c r="A270" s="36"/>
      <c r="B270" s="37"/>
      <c r="C270" s="38"/>
      <c r="D270" s="232" t="s">
        <v>135</v>
      </c>
      <c r="E270" s="38"/>
      <c r="F270" s="233" t="s">
        <v>401</v>
      </c>
      <c r="G270" s="38"/>
      <c r="H270" s="38"/>
      <c r="I270" s="234"/>
      <c r="J270" s="38"/>
      <c r="K270" s="38"/>
      <c r="L270" s="42"/>
      <c r="M270" s="235"/>
      <c r="N270" s="236"/>
      <c r="O270" s="90"/>
      <c r="P270" s="90"/>
      <c r="Q270" s="90"/>
      <c r="R270" s="90"/>
      <c r="S270" s="90"/>
      <c r="T270" s="91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135</v>
      </c>
      <c r="AU270" s="15" t="s">
        <v>83</v>
      </c>
    </row>
    <row r="271" s="2" customFormat="1" ht="16.5" customHeight="1">
      <c r="A271" s="36"/>
      <c r="B271" s="37"/>
      <c r="C271" s="248" t="s">
        <v>403</v>
      </c>
      <c r="D271" s="248" t="s">
        <v>241</v>
      </c>
      <c r="E271" s="249" t="s">
        <v>404</v>
      </c>
      <c r="F271" s="250" t="s">
        <v>405</v>
      </c>
      <c r="G271" s="251" t="s">
        <v>142</v>
      </c>
      <c r="H271" s="252">
        <v>75</v>
      </c>
      <c r="I271" s="253"/>
      <c r="J271" s="254">
        <f>ROUND(I271*H271,2)</f>
        <v>0</v>
      </c>
      <c r="K271" s="255"/>
      <c r="L271" s="256"/>
      <c r="M271" s="257" t="s">
        <v>1</v>
      </c>
      <c r="N271" s="258" t="s">
        <v>40</v>
      </c>
      <c r="O271" s="90"/>
      <c r="P271" s="228">
        <f>O271*H271</f>
        <v>0</v>
      </c>
      <c r="Q271" s="228">
        <v>0.00017000000000000001</v>
      </c>
      <c r="R271" s="228">
        <f>Q271*H271</f>
        <v>0.012750000000000001</v>
      </c>
      <c r="S271" s="228">
        <v>0</v>
      </c>
      <c r="T271" s="229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30" t="s">
        <v>245</v>
      </c>
      <c r="AT271" s="230" t="s">
        <v>241</v>
      </c>
      <c r="AU271" s="230" t="s">
        <v>83</v>
      </c>
      <c r="AY271" s="15" t="s">
        <v>127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5" t="s">
        <v>133</v>
      </c>
      <c r="BK271" s="231">
        <f>ROUND(I271*H271,2)</f>
        <v>0</v>
      </c>
      <c r="BL271" s="15" t="s">
        <v>199</v>
      </c>
      <c r="BM271" s="230" t="s">
        <v>406</v>
      </c>
    </row>
    <row r="272" s="2" customFormat="1">
      <c r="A272" s="36"/>
      <c r="B272" s="37"/>
      <c r="C272" s="38"/>
      <c r="D272" s="232" t="s">
        <v>135</v>
      </c>
      <c r="E272" s="38"/>
      <c r="F272" s="233" t="s">
        <v>405</v>
      </c>
      <c r="G272" s="38"/>
      <c r="H272" s="38"/>
      <c r="I272" s="234"/>
      <c r="J272" s="38"/>
      <c r="K272" s="38"/>
      <c r="L272" s="42"/>
      <c r="M272" s="235"/>
      <c r="N272" s="236"/>
      <c r="O272" s="90"/>
      <c r="P272" s="90"/>
      <c r="Q272" s="90"/>
      <c r="R272" s="90"/>
      <c r="S272" s="90"/>
      <c r="T272" s="91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135</v>
      </c>
      <c r="AU272" s="15" t="s">
        <v>83</v>
      </c>
    </row>
    <row r="273" s="2" customFormat="1" ht="16.5" customHeight="1">
      <c r="A273" s="36"/>
      <c r="B273" s="37"/>
      <c r="C273" s="248" t="s">
        <v>407</v>
      </c>
      <c r="D273" s="248" t="s">
        <v>241</v>
      </c>
      <c r="E273" s="249" t="s">
        <v>408</v>
      </c>
      <c r="F273" s="250" t="s">
        <v>409</v>
      </c>
      <c r="G273" s="251" t="s">
        <v>132</v>
      </c>
      <c r="H273" s="252">
        <v>6</v>
      </c>
      <c r="I273" s="253"/>
      <c r="J273" s="254">
        <f>ROUND(I273*H273,2)</f>
        <v>0</v>
      </c>
      <c r="K273" s="255"/>
      <c r="L273" s="256"/>
      <c r="M273" s="257" t="s">
        <v>1</v>
      </c>
      <c r="N273" s="258" t="s">
        <v>40</v>
      </c>
      <c r="O273" s="90"/>
      <c r="P273" s="228">
        <f>O273*H273</f>
        <v>0</v>
      </c>
      <c r="Q273" s="228">
        <v>0.00040999999999999999</v>
      </c>
      <c r="R273" s="228">
        <f>Q273*H273</f>
        <v>0.0024599999999999999</v>
      </c>
      <c r="S273" s="228">
        <v>0</v>
      </c>
      <c r="T273" s="229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30" t="s">
        <v>245</v>
      </c>
      <c r="AT273" s="230" t="s">
        <v>241</v>
      </c>
      <c r="AU273" s="230" t="s">
        <v>83</v>
      </c>
      <c r="AY273" s="15" t="s">
        <v>127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5" t="s">
        <v>133</v>
      </c>
      <c r="BK273" s="231">
        <f>ROUND(I273*H273,2)</f>
        <v>0</v>
      </c>
      <c r="BL273" s="15" t="s">
        <v>199</v>
      </c>
      <c r="BM273" s="230" t="s">
        <v>410</v>
      </c>
    </row>
    <row r="274" s="2" customFormat="1">
      <c r="A274" s="36"/>
      <c r="B274" s="37"/>
      <c r="C274" s="38"/>
      <c r="D274" s="232" t="s">
        <v>135</v>
      </c>
      <c r="E274" s="38"/>
      <c r="F274" s="233" t="s">
        <v>409</v>
      </c>
      <c r="G274" s="38"/>
      <c r="H274" s="38"/>
      <c r="I274" s="234"/>
      <c r="J274" s="38"/>
      <c r="K274" s="38"/>
      <c r="L274" s="42"/>
      <c r="M274" s="235"/>
      <c r="N274" s="236"/>
      <c r="O274" s="90"/>
      <c r="P274" s="90"/>
      <c r="Q274" s="90"/>
      <c r="R274" s="90"/>
      <c r="S274" s="90"/>
      <c r="T274" s="91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135</v>
      </c>
      <c r="AU274" s="15" t="s">
        <v>83</v>
      </c>
    </row>
    <row r="275" s="2" customFormat="1" ht="16.5" customHeight="1">
      <c r="A275" s="36"/>
      <c r="B275" s="37"/>
      <c r="C275" s="248" t="s">
        <v>411</v>
      </c>
      <c r="D275" s="248" t="s">
        <v>241</v>
      </c>
      <c r="E275" s="249" t="s">
        <v>412</v>
      </c>
      <c r="F275" s="250" t="s">
        <v>413</v>
      </c>
      <c r="G275" s="251" t="s">
        <v>132</v>
      </c>
      <c r="H275" s="252">
        <v>4</v>
      </c>
      <c r="I275" s="253"/>
      <c r="J275" s="254">
        <f>ROUND(I275*H275,2)</f>
        <v>0</v>
      </c>
      <c r="K275" s="255"/>
      <c r="L275" s="256"/>
      <c r="M275" s="257" t="s">
        <v>1</v>
      </c>
      <c r="N275" s="258" t="s">
        <v>40</v>
      </c>
      <c r="O275" s="90"/>
      <c r="P275" s="228">
        <f>O275*H275</f>
        <v>0</v>
      </c>
      <c r="Q275" s="228">
        <v>0.00016000000000000001</v>
      </c>
      <c r="R275" s="228">
        <f>Q275*H275</f>
        <v>0.00064000000000000005</v>
      </c>
      <c r="S275" s="228">
        <v>0</v>
      </c>
      <c r="T275" s="229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30" t="s">
        <v>245</v>
      </c>
      <c r="AT275" s="230" t="s">
        <v>241</v>
      </c>
      <c r="AU275" s="230" t="s">
        <v>83</v>
      </c>
      <c r="AY275" s="15" t="s">
        <v>127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5" t="s">
        <v>133</v>
      </c>
      <c r="BK275" s="231">
        <f>ROUND(I275*H275,2)</f>
        <v>0</v>
      </c>
      <c r="BL275" s="15" t="s">
        <v>199</v>
      </c>
      <c r="BM275" s="230" t="s">
        <v>414</v>
      </c>
    </row>
    <row r="276" s="2" customFormat="1">
      <c r="A276" s="36"/>
      <c r="B276" s="37"/>
      <c r="C276" s="38"/>
      <c r="D276" s="232" t="s">
        <v>135</v>
      </c>
      <c r="E276" s="38"/>
      <c r="F276" s="233" t="s">
        <v>413</v>
      </c>
      <c r="G276" s="38"/>
      <c r="H276" s="38"/>
      <c r="I276" s="234"/>
      <c r="J276" s="38"/>
      <c r="K276" s="38"/>
      <c r="L276" s="42"/>
      <c r="M276" s="235"/>
      <c r="N276" s="236"/>
      <c r="O276" s="90"/>
      <c r="P276" s="90"/>
      <c r="Q276" s="90"/>
      <c r="R276" s="90"/>
      <c r="S276" s="90"/>
      <c r="T276" s="91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135</v>
      </c>
      <c r="AU276" s="15" t="s">
        <v>83</v>
      </c>
    </row>
    <row r="277" s="2" customFormat="1" ht="16.5" customHeight="1">
      <c r="A277" s="36"/>
      <c r="B277" s="37"/>
      <c r="C277" s="248" t="s">
        <v>415</v>
      </c>
      <c r="D277" s="248" t="s">
        <v>241</v>
      </c>
      <c r="E277" s="249" t="s">
        <v>416</v>
      </c>
      <c r="F277" s="250" t="s">
        <v>417</v>
      </c>
      <c r="G277" s="251" t="s">
        <v>142</v>
      </c>
      <c r="H277" s="252">
        <v>73</v>
      </c>
      <c r="I277" s="253"/>
      <c r="J277" s="254">
        <f>ROUND(I277*H277,2)</f>
        <v>0</v>
      </c>
      <c r="K277" s="255"/>
      <c r="L277" s="256"/>
      <c r="M277" s="257" t="s">
        <v>1</v>
      </c>
      <c r="N277" s="258" t="s">
        <v>40</v>
      </c>
      <c r="O277" s="90"/>
      <c r="P277" s="228">
        <f>O277*H277</f>
        <v>0</v>
      </c>
      <c r="Q277" s="228">
        <v>0.00040000000000000002</v>
      </c>
      <c r="R277" s="228">
        <f>Q277*H277</f>
        <v>0.0292</v>
      </c>
      <c r="S277" s="228">
        <v>0</v>
      </c>
      <c r="T277" s="229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30" t="s">
        <v>245</v>
      </c>
      <c r="AT277" s="230" t="s">
        <v>241</v>
      </c>
      <c r="AU277" s="230" t="s">
        <v>83</v>
      </c>
      <c r="AY277" s="15" t="s">
        <v>127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5" t="s">
        <v>133</v>
      </c>
      <c r="BK277" s="231">
        <f>ROUND(I277*H277,2)</f>
        <v>0</v>
      </c>
      <c r="BL277" s="15" t="s">
        <v>199</v>
      </c>
      <c r="BM277" s="230" t="s">
        <v>418</v>
      </c>
    </row>
    <row r="278" s="2" customFormat="1">
      <c r="A278" s="36"/>
      <c r="B278" s="37"/>
      <c r="C278" s="38"/>
      <c r="D278" s="232" t="s">
        <v>135</v>
      </c>
      <c r="E278" s="38"/>
      <c r="F278" s="233" t="s">
        <v>417</v>
      </c>
      <c r="G278" s="38"/>
      <c r="H278" s="38"/>
      <c r="I278" s="234"/>
      <c r="J278" s="38"/>
      <c r="K278" s="38"/>
      <c r="L278" s="42"/>
      <c r="M278" s="235"/>
      <c r="N278" s="236"/>
      <c r="O278" s="90"/>
      <c r="P278" s="90"/>
      <c r="Q278" s="90"/>
      <c r="R278" s="90"/>
      <c r="S278" s="90"/>
      <c r="T278" s="91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135</v>
      </c>
      <c r="AU278" s="15" t="s">
        <v>83</v>
      </c>
    </row>
    <row r="279" s="2" customFormat="1" ht="16.5" customHeight="1">
      <c r="A279" s="36"/>
      <c r="B279" s="37"/>
      <c r="C279" s="248" t="s">
        <v>419</v>
      </c>
      <c r="D279" s="248" t="s">
        <v>241</v>
      </c>
      <c r="E279" s="249" t="s">
        <v>420</v>
      </c>
      <c r="F279" s="250" t="s">
        <v>421</v>
      </c>
      <c r="G279" s="251" t="s">
        <v>142</v>
      </c>
      <c r="H279" s="252">
        <v>53</v>
      </c>
      <c r="I279" s="253"/>
      <c r="J279" s="254">
        <f>ROUND(I279*H279,2)</f>
        <v>0</v>
      </c>
      <c r="K279" s="255"/>
      <c r="L279" s="256"/>
      <c r="M279" s="257" t="s">
        <v>1</v>
      </c>
      <c r="N279" s="258" t="s">
        <v>40</v>
      </c>
      <c r="O279" s="90"/>
      <c r="P279" s="228">
        <f>O279*H279</f>
        <v>0</v>
      </c>
      <c r="Q279" s="228">
        <v>0.00017000000000000001</v>
      </c>
      <c r="R279" s="228">
        <f>Q279*H279</f>
        <v>0.0090100000000000006</v>
      </c>
      <c r="S279" s="228">
        <v>0</v>
      </c>
      <c r="T279" s="229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30" t="s">
        <v>245</v>
      </c>
      <c r="AT279" s="230" t="s">
        <v>241</v>
      </c>
      <c r="AU279" s="230" t="s">
        <v>83</v>
      </c>
      <c r="AY279" s="15" t="s">
        <v>127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5" t="s">
        <v>133</v>
      </c>
      <c r="BK279" s="231">
        <f>ROUND(I279*H279,2)</f>
        <v>0</v>
      </c>
      <c r="BL279" s="15" t="s">
        <v>199</v>
      </c>
      <c r="BM279" s="230" t="s">
        <v>422</v>
      </c>
    </row>
    <row r="280" s="2" customFormat="1">
      <c r="A280" s="36"/>
      <c r="B280" s="37"/>
      <c r="C280" s="38"/>
      <c r="D280" s="232" t="s">
        <v>135</v>
      </c>
      <c r="E280" s="38"/>
      <c r="F280" s="233" t="s">
        <v>421</v>
      </c>
      <c r="G280" s="38"/>
      <c r="H280" s="38"/>
      <c r="I280" s="234"/>
      <c r="J280" s="38"/>
      <c r="K280" s="38"/>
      <c r="L280" s="42"/>
      <c r="M280" s="235"/>
      <c r="N280" s="236"/>
      <c r="O280" s="90"/>
      <c r="P280" s="90"/>
      <c r="Q280" s="90"/>
      <c r="R280" s="90"/>
      <c r="S280" s="90"/>
      <c r="T280" s="91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135</v>
      </c>
      <c r="AU280" s="15" t="s">
        <v>83</v>
      </c>
    </row>
    <row r="281" s="2" customFormat="1" ht="21.75" customHeight="1">
      <c r="A281" s="36"/>
      <c r="B281" s="37"/>
      <c r="C281" s="218" t="s">
        <v>423</v>
      </c>
      <c r="D281" s="218" t="s">
        <v>129</v>
      </c>
      <c r="E281" s="219" t="s">
        <v>424</v>
      </c>
      <c r="F281" s="220" t="s">
        <v>425</v>
      </c>
      <c r="G281" s="221" t="s">
        <v>152</v>
      </c>
      <c r="H281" s="222">
        <v>330</v>
      </c>
      <c r="I281" s="223"/>
      <c r="J281" s="224">
        <f>ROUND(I281*H281,2)</f>
        <v>0</v>
      </c>
      <c r="K281" s="225"/>
      <c r="L281" s="42"/>
      <c r="M281" s="226" t="s">
        <v>1</v>
      </c>
      <c r="N281" s="227" t="s">
        <v>40</v>
      </c>
      <c r="O281" s="90"/>
      <c r="P281" s="228">
        <f>O281*H281</f>
        <v>0</v>
      </c>
      <c r="Q281" s="228">
        <v>0.0066</v>
      </c>
      <c r="R281" s="228">
        <f>Q281*H281</f>
        <v>2.1779999999999999</v>
      </c>
      <c r="S281" s="228">
        <v>0</v>
      </c>
      <c r="T281" s="229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30" t="s">
        <v>199</v>
      </c>
      <c r="AT281" s="230" t="s">
        <v>129</v>
      </c>
      <c r="AU281" s="230" t="s">
        <v>83</v>
      </c>
      <c r="AY281" s="15" t="s">
        <v>127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5" t="s">
        <v>133</v>
      </c>
      <c r="BK281" s="231">
        <f>ROUND(I281*H281,2)</f>
        <v>0</v>
      </c>
      <c r="BL281" s="15" t="s">
        <v>199</v>
      </c>
      <c r="BM281" s="230" t="s">
        <v>426</v>
      </c>
    </row>
    <row r="282" s="2" customFormat="1">
      <c r="A282" s="36"/>
      <c r="B282" s="37"/>
      <c r="C282" s="38"/>
      <c r="D282" s="232" t="s">
        <v>135</v>
      </c>
      <c r="E282" s="38"/>
      <c r="F282" s="233" t="s">
        <v>427</v>
      </c>
      <c r="G282" s="38"/>
      <c r="H282" s="38"/>
      <c r="I282" s="234"/>
      <c r="J282" s="38"/>
      <c r="K282" s="38"/>
      <c r="L282" s="42"/>
      <c r="M282" s="235"/>
      <c r="N282" s="236"/>
      <c r="O282" s="90"/>
      <c r="P282" s="90"/>
      <c r="Q282" s="90"/>
      <c r="R282" s="90"/>
      <c r="S282" s="90"/>
      <c r="T282" s="91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135</v>
      </c>
      <c r="AU282" s="15" t="s">
        <v>83</v>
      </c>
    </row>
    <row r="283" s="2" customFormat="1" ht="33" customHeight="1">
      <c r="A283" s="36"/>
      <c r="B283" s="37"/>
      <c r="C283" s="218" t="s">
        <v>428</v>
      </c>
      <c r="D283" s="218" t="s">
        <v>129</v>
      </c>
      <c r="E283" s="219" t="s">
        <v>429</v>
      </c>
      <c r="F283" s="220" t="s">
        <v>430</v>
      </c>
      <c r="G283" s="221" t="s">
        <v>142</v>
      </c>
      <c r="H283" s="222">
        <v>63</v>
      </c>
      <c r="I283" s="223"/>
      <c r="J283" s="224">
        <f>ROUND(I283*H283,2)</f>
        <v>0</v>
      </c>
      <c r="K283" s="225"/>
      <c r="L283" s="42"/>
      <c r="M283" s="226" t="s">
        <v>1</v>
      </c>
      <c r="N283" s="227" t="s">
        <v>40</v>
      </c>
      <c r="O283" s="90"/>
      <c r="P283" s="228">
        <f>O283*H283</f>
        <v>0</v>
      </c>
      <c r="Q283" s="228">
        <v>0.0022300000000000002</v>
      </c>
      <c r="R283" s="228">
        <f>Q283*H283</f>
        <v>0.14049</v>
      </c>
      <c r="S283" s="228">
        <v>0</v>
      </c>
      <c r="T283" s="229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30" t="s">
        <v>199</v>
      </c>
      <c r="AT283" s="230" t="s">
        <v>129</v>
      </c>
      <c r="AU283" s="230" t="s">
        <v>83</v>
      </c>
      <c r="AY283" s="15" t="s">
        <v>127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5" t="s">
        <v>133</v>
      </c>
      <c r="BK283" s="231">
        <f>ROUND(I283*H283,2)</f>
        <v>0</v>
      </c>
      <c r="BL283" s="15" t="s">
        <v>199</v>
      </c>
      <c r="BM283" s="230" t="s">
        <v>431</v>
      </c>
    </row>
    <row r="284" s="2" customFormat="1">
      <c r="A284" s="36"/>
      <c r="B284" s="37"/>
      <c r="C284" s="38"/>
      <c r="D284" s="232" t="s">
        <v>135</v>
      </c>
      <c r="E284" s="38"/>
      <c r="F284" s="233" t="s">
        <v>432</v>
      </c>
      <c r="G284" s="38"/>
      <c r="H284" s="38"/>
      <c r="I284" s="234"/>
      <c r="J284" s="38"/>
      <c r="K284" s="38"/>
      <c r="L284" s="42"/>
      <c r="M284" s="235"/>
      <c r="N284" s="236"/>
      <c r="O284" s="90"/>
      <c r="P284" s="90"/>
      <c r="Q284" s="90"/>
      <c r="R284" s="90"/>
      <c r="S284" s="90"/>
      <c r="T284" s="91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5" t="s">
        <v>135</v>
      </c>
      <c r="AU284" s="15" t="s">
        <v>83</v>
      </c>
    </row>
    <row r="285" s="2" customFormat="1" ht="21.75" customHeight="1">
      <c r="A285" s="36"/>
      <c r="B285" s="37"/>
      <c r="C285" s="218" t="s">
        <v>433</v>
      </c>
      <c r="D285" s="218" t="s">
        <v>129</v>
      </c>
      <c r="E285" s="219" t="s">
        <v>434</v>
      </c>
      <c r="F285" s="220" t="s">
        <v>435</v>
      </c>
      <c r="G285" s="221" t="s">
        <v>142</v>
      </c>
      <c r="H285" s="222">
        <v>30</v>
      </c>
      <c r="I285" s="223"/>
      <c r="J285" s="224">
        <f>ROUND(I285*H285,2)</f>
        <v>0</v>
      </c>
      <c r="K285" s="225"/>
      <c r="L285" s="42"/>
      <c r="M285" s="226" t="s">
        <v>1</v>
      </c>
      <c r="N285" s="227" t="s">
        <v>40</v>
      </c>
      <c r="O285" s="90"/>
      <c r="P285" s="228">
        <f>O285*H285</f>
        <v>0</v>
      </c>
      <c r="Q285" s="228">
        <v>0.0058100000000000001</v>
      </c>
      <c r="R285" s="228">
        <f>Q285*H285</f>
        <v>0.17430000000000001</v>
      </c>
      <c r="S285" s="228">
        <v>0</v>
      </c>
      <c r="T285" s="229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30" t="s">
        <v>199</v>
      </c>
      <c r="AT285" s="230" t="s">
        <v>129</v>
      </c>
      <c r="AU285" s="230" t="s">
        <v>83</v>
      </c>
      <c r="AY285" s="15" t="s">
        <v>127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5" t="s">
        <v>133</v>
      </c>
      <c r="BK285" s="231">
        <f>ROUND(I285*H285,2)</f>
        <v>0</v>
      </c>
      <c r="BL285" s="15" t="s">
        <v>199</v>
      </c>
      <c r="BM285" s="230" t="s">
        <v>436</v>
      </c>
    </row>
    <row r="286" s="2" customFormat="1">
      <c r="A286" s="36"/>
      <c r="B286" s="37"/>
      <c r="C286" s="38"/>
      <c r="D286" s="232" t="s">
        <v>135</v>
      </c>
      <c r="E286" s="38"/>
      <c r="F286" s="233" t="s">
        <v>435</v>
      </c>
      <c r="G286" s="38"/>
      <c r="H286" s="38"/>
      <c r="I286" s="234"/>
      <c r="J286" s="38"/>
      <c r="K286" s="38"/>
      <c r="L286" s="42"/>
      <c r="M286" s="235"/>
      <c r="N286" s="236"/>
      <c r="O286" s="90"/>
      <c r="P286" s="90"/>
      <c r="Q286" s="90"/>
      <c r="R286" s="90"/>
      <c r="S286" s="90"/>
      <c r="T286" s="91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135</v>
      </c>
      <c r="AU286" s="15" t="s">
        <v>83</v>
      </c>
    </row>
    <row r="287" s="2" customFormat="1" ht="21.75" customHeight="1">
      <c r="A287" s="36"/>
      <c r="B287" s="37"/>
      <c r="C287" s="218" t="s">
        <v>437</v>
      </c>
      <c r="D287" s="218" t="s">
        <v>129</v>
      </c>
      <c r="E287" s="219" t="s">
        <v>438</v>
      </c>
      <c r="F287" s="220" t="s">
        <v>439</v>
      </c>
      <c r="G287" s="221" t="s">
        <v>142</v>
      </c>
      <c r="H287" s="222">
        <v>180.40000000000001</v>
      </c>
      <c r="I287" s="223"/>
      <c r="J287" s="224">
        <f>ROUND(I287*H287,2)</f>
        <v>0</v>
      </c>
      <c r="K287" s="225"/>
      <c r="L287" s="42"/>
      <c r="M287" s="226" t="s">
        <v>1</v>
      </c>
      <c r="N287" s="227" t="s">
        <v>40</v>
      </c>
      <c r="O287" s="90"/>
      <c r="P287" s="228">
        <f>O287*H287</f>
        <v>0</v>
      </c>
      <c r="Q287" s="228">
        <v>0.0022799999999999999</v>
      </c>
      <c r="R287" s="228">
        <f>Q287*H287</f>
        <v>0.41131200000000001</v>
      </c>
      <c r="S287" s="228">
        <v>0</v>
      </c>
      <c r="T287" s="229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30" t="s">
        <v>199</v>
      </c>
      <c r="AT287" s="230" t="s">
        <v>129</v>
      </c>
      <c r="AU287" s="230" t="s">
        <v>83</v>
      </c>
      <c r="AY287" s="15" t="s">
        <v>127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5" t="s">
        <v>133</v>
      </c>
      <c r="BK287" s="231">
        <f>ROUND(I287*H287,2)</f>
        <v>0</v>
      </c>
      <c r="BL287" s="15" t="s">
        <v>199</v>
      </c>
      <c r="BM287" s="230" t="s">
        <v>440</v>
      </c>
    </row>
    <row r="288" s="2" customFormat="1">
      <c r="A288" s="36"/>
      <c r="B288" s="37"/>
      <c r="C288" s="38"/>
      <c r="D288" s="232" t="s">
        <v>135</v>
      </c>
      <c r="E288" s="38"/>
      <c r="F288" s="233" t="s">
        <v>441</v>
      </c>
      <c r="G288" s="38"/>
      <c r="H288" s="38"/>
      <c r="I288" s="234"/>
      <c r="J288" s="38"/>
      <c r="K288" s="38"/>
      <c r="L288" s="42"/>
      <c r="M288" s="235"/>
      <c r="N288" s="236"/>
      <c r="O288" s="90"/>
      <c r="P288" s="90"/>
      <c r="Q288" s="90"/>
      <c r="R288" s="90"/>
      <c r="S288" s="90"/>
      <c r="T288" s="91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135</v>
      </c>
      <c r="AU288" s="15" t="s">
        <v>83</v>
      </c>
    </row>
    <row r="289" s="2" customFormat="1" ht="21.75" customHeight="1">
      <c r="A289" s="36"/>
      <c r="B289" s="37"/>
      <c r="C289" s="218" t="s">
        <v>442</v>
      </c>
      <c r="D289" s="218" t="s">
        <v>129</v>
      </c>
      <c r="E289" s="219" t="s">
        <v>443</v>
      </c>
      <c r="F289" s="220" t="s">
        <v>444</v>
      </c>
      <c r="G289" s="221" t="s">
        <v>132</v>
      </c>
      <c r="H289" s="222">
        <v>1</v>
      </c>
      <c r="I289" s="223"/>
      <c r="J289" s="224">
        <f>ROUND(I289*H289,2)</f>
        <v>0</v>
      </c>
      <c r="K289" s="225"/>
      <c r="L289" s="42"/>
      <c r="M289" s="226" t="s">
        <v>1</v>
      </c>
      <c r="N289" s="227" t="s">
        <v>40</v>
      </c>
      <c r="O289" s="90"/>
      <c r="P289" s="228">
        <f>O289*H289</f>
        <v>0</v>
      </c>
      <c r="Q289" s="228">
        <v>0.0090200000000000002</v>
      </c>
      <c r="R289" s="228">
        <f>Q289*H289</f>
        <v>0.0090200000000000002</v>
      </c>
      <c r="S289" s="228">
        <v>0</v>
      </c>
      <c r="T289" s="229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30" t="s">
        <v>199</v>
      </c>
      <c r="AT289" s="230" t="s">
        <v>129</v>
      </c>
      <c r="AU289" s="230" t="s">
        <v>83</v>
      </c>
      <c r="AY289" s="15" t="s">
        <v>127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5" t="s">
        <v>133</v>
      </c>
      <c r="BK289" s="231">
        <f>ROUND(I289*H289,2)</f>
        <v>0</v>
      </c>
      <c r="BL289" s="15" t="s">
        <v>199</v>
      </c>
      <c r="BM289" s="230" t="s">
        <v>445</v>
      </c>
    </row>
    <row r="290" s="2" customFormat="1">
      <c r="A290" s="36"/>
      <c r="B290" s="37"/>
      <c r="C290" s="38"/>
      <c r="D290" s="232" t="s">
        <v>135</v>
      </c>
      <c r="E290" s="38"/>
      <c r="F290" s="233" t="s">
        <v>444</v>
      </c>
      <c r="G290" s="38"/>
      <c r="H290" s="38"/>
      <c r="I290" s="234"/>
      <c r="J290" s="38"/>
      <c r="K290" s="38"/>
      <c r="L290" s="42"/>
      <c r="M290" s="235"/>
      <c r="N290" s="236"/>
      <c r="O290" s="90"/>
      <c r="P290" s="90"/>
      <c r="Q290" s="90"/>
      <c r="R290" s="90"/>
      <c r="S290" s="90"/>
      <c r="T290" s="91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135</v>
      </c>
      <c r="AU290" s="15" t="s">
        <v>83</v>
      </c>
    </row>
    <row r="291" s="2" customFormat="1" ht="21.75" customHeight="1">
      <c r="A291" s="36"/>
      <c r="B291" s="37"/>
      <c r="C291" s="218" t="s">
        <v>446</v>
      </c>
      <c r="D291" s="218" t="s">
        <v>129</v>
      </c>
      <c r="E291" s="219" t="s">
        <v>447</v>
      </c>
      <c r="F291" s="220" t="s">
        <v>448</v>
      </c>
      <c r="G291" s="221" t="s">
        <v>142</v>
      </c>
      <c r="H291" s="222">
        <v>24.600000000000001</v>
      </c>
      <c r="I291" s="223"/>
      <c r="J291" s="224">
        <f>ROUND(I291*H291,2)</f>
        <v>0</v>
      </c>
      <c r="K291" s="225"/>
      <c r="L291" s="42"/>
      <c r="M291" s="226" t="s">
        <v>1</v>
      </c>
      <c r="N291" s="227" t="s">
        <v>40</v>
      </c>
      <c r="O291" s="90"/>
      <c r="P291" s="228">
        <f>O291*H291</f>
        <v>0</v>
      </c>
      <c r="Q291" s="228">
        <v>0.00167</v>
      </c>
      <c r="R291" s="228">
        <f>Q291*H291</f>
        <v>0.041082</v>
      </c>
      <c r="S291" s="228">
        <v>0</v>
      </c>
      <c r="T291" s="229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30" t="s">
        <v>199</v>
      </c>
      <c r="AT291" s="230" t="s">
        <v>129</v>
      </c>
      <c r="AU291" s="230" t="s">
        <v>83</v>
      </c>
      <c r="AY291" s="15" t="s">
        <v>127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5" t="s">
        <v>133</v>
      </c>
      <c r="BK291" s="231">
        <f>ROUND(I291*H291,2)</f>
        <v>0</v>
      </c>
      <c r="BL291" s="15" t="s">
        <v>199</v>
      </c>
      <c r="BM291" s="230" t="s">
        <v>449</v>
      </c>
    </row>
    <row r="292" s="2" customFormat="1">
      <c r="A292" s="36"/>
      <c r="B292" s="37"/>
      <c r="C292" s="38"/>
      <c r="D292" s="232" t="s">
        <v>135</v>
      </c>
      <c r="E292" s="38"/>
      <c r="F292" s="233" t="s">
        <v>448</v>
      </c>
      <c r="G292" s="38"/>
      <c r="H292" s="38"/>
      <c r="I292" s="234"/>
      <c r="J292" s="38"/>
      <c r="K292" s="38"/>
      <c r="L292" s="42"/>
      <c r="M292" s="235"/>
      <c r="N292" s="236"/>
      <c r="O292" s="90"/>
      <c r="P292" s="90"/>
      <c r="Q292" s="90"/>
      <c r="R292" s="90"/>
      <c r="S292" s="90"/>
      <c r="T292" s="91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135</v>
      </c>
      <c r="AU292" s="15" t="s">
        <v>83</v>
      </c>
    </row>
    <row r="293" s="2" customFormat="1" ht="21.75" customHeight="1">
      <c r="A293" s="36"/>
      <c r="B293" s="37"/>
      <c r="C293" s="218" t="s">
        <v>450</v>
      </c>
      <c r="D293" s="218" t="s">
        <v>129</v>
      </c>
      <c r="E293" s="219" t="s">
        <v>451</v>
      </c>
      <c r="F293" s="220" t="s">
        <v>452</v>
      </c>
      <c r="G293" s="221" t="s">
        <v>142</v>
      </c>
      <c r="H293" s="222">
        <v>70.799999999999997</v>
      </c>
      <c r="I293" s="223"/>
      <c r="J293" s="224">
        <f>ROUND(I293*H293,2)</f>
        <v>0</v>
      </c>
      <c r="K293" s="225"/>
      <c r="L293" s="42"/>
      <c r="M293" s="226" t="s">
        <v>1</v>
      </c>
      <c r="N293" s="227" t="s">
        <v>40</v>
      </c>
      <c r="O293" s="90"/>
      <c r="P293" s="228">
        <f>O293*H293</f>
        <v>0</v>
      </c>
      <c r="Q293" s="228">
        <v>0.00528</v>
      </c>
      <c r="R293" s="228">
        <f>Q293*H293</f>
        <v>0.37382399999999999</v>
      </c>
      <c r="S293" s="228">
        <v>0</v>
      </c>
      <c r="T293" s="229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30" t="s">
        <v>199</v>
      </c>
      <c r="AT293" s="230" t="s">
        <v>129</v>
      </c>
      <c r="AU293" s="230" t="s">
        <v>83</v>
      </c>
      <c r="AY293" s="15" t="s">
        <v>127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5" t="s">
        <v>133</v>
      </c>
      <c r="BK293" s="231">
        <f>ROUND(I293*H293,2)</f>
        <v>0</v>
      </c>
      <c r="BL293" s="15" t="s">
        <v>199</v>
      </c>
      <c r="BM293" s="230" t="s">
        <v>453</v>
      </c>
    </row>
    <row r="294" s="2" customFormat="1">
      <c r="A294" s="36"/>
      <c r="B294" s="37"/>
      <c r="C294" s="38"/>
      <c r="D294" s="232" t="s">
        <v>135</v>
      </c>
      <c r="E294" s="38"/>
      <c r="F294" s="233" t="s">
        <v>454</v>
      </c>
      <c r="G294" s="38"/>
      <c r="H294" s="38"/>
      <c r="I294" s="234"/>
      <c r="J294" s="38"/>
      <c r="K294" s="38"/>
      <c r="L294" s="42"/>
      <c r="M294" s="235"/>
      <c r="N294" s="236"/>
      <c r="O294" s="90"/>
      <c r="P294" s="90"/>
      <c r="Q294" s="90"/>
      <c r="R294" s="90"/>
      <c r="S294" s="90"/>
      <c r="T294" s="91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135</v>
      </c>
      <c r="AU294" s="15" t="s">
        <v>83</v>
      </c>
    </row>
    <row r="295" s="2" customFormat="1" ht="33" customHeight="1">
      <c r="A295" s="36"/>
      <c r="B295" s="37"/>
      <c r="C295" s="218" t="s">
        <v>455</v>
      </c>
      <c r="D295" s="218" t="s">
        <v>129</v>
      </c>
      <c r="E295" s="219" t="s">
        <v>456</v>
      </c>
      <c r="F295" s="220" t="s">
        <v>457</v>
      </c>
      <c r="G295" s="221" t="s">
        <v>142</v>
      </c>
      <c r="H295" s="222">
        <v>36</v>
      </c>
      <c r="I295" s="223"/>
      <c r="J295" s="224">
        <f>ROUND(I295*H295,2)</f>
        <v>0</v>
      </c>
      <c r="K295" s="225"/>
      <c r="L295" s="42"/>
      <c r="M295" s="226" t="s">
        <v>1</v>
      </c>
      <c r="N295" s="227" t="s">
        <v>40</v>
      </c>
      <c r="O295" s="90"/>
      <c r="P295" s="228">
        <f>O295*H295</f>
        <v>0</v>
      </c>
      <c r="Q295" s="228">
        <v>0.0043600000000000002</v>
      </c>
      <c r="R295" s="228">
        <f>Q295*H295</f>
        <v>0.15696000000000002</v>
      </c>
      <c r="S295" s="228">
        <v>0</v>
      </c>
      <c r="T295" s="229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30" t="s">
        <v>199</v>
      </c>
      <c r="AT295" s="230" t="s">
        <v>129</v>
      </c>
      <c r="AU295" s="230" t="s">
        <v>83</v>
      </c>
      <c r="AY295" s="15" t="s">
        <v>127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5" t="s">
        <v>133</v>
      </c>
      <c r="BK295" s="231">
        <f>ROUND(I295*H295,2)</f>
        <v>0</v>
      </c>
      <c r="BL295" s="15" t="s">
        <v>199</v>
      </c>
      <c r="BM295" s="230" t="s">
        <v>458</v>
      </c>
    </row>
    <row r="296" s="2" customFormat="1">
      <c r="A296" s="36"/>
      <c r="B296" s="37"/>
      <c r="C296" s="38"/>
      <c r="D296" s="232" t="s">
        <v>135</v>
      </c>
      <c r="E296" s="38"/>
      <c r="F296" s="233" t="s">
        <v>459</v>
      </c>
      <c r="G296" s="38"/>
      <c r="H296" s="38"/>
      <c r="I296" s="234"/>
      <c r="J296" s="38"/>
      <c r="K296" s="38"/>
      <c r="L296" s="42"/>
      <c r="M296" s="235"/>
      <c r="N296" s="236"/>
      <c r="O296" s="90"/>
      <c r="P296" s="90"/>
      <c r="Q296" s="90"/>
      <c r="R296" s="90"/>
      <c r="S296" s="90"/>
      <c r="T296" s="91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5" t="s">
        <v>135</v>
      </c>
      <c r="AU296" s="15" t="s">
        <v>83</v>
      </c>
    </row>
    <row r="297" s="2" customFormat="1" ht="33" customHeight="1">
      <c r="A297" s="36"/>
      <c r="B297" s="37"/>
      <c r="C297" s="218" t="s">
        <v>460</v>
      </c>
      <c r="D297" s="218" t="s">
        <v>129</v>
      </c>
      <c r="E297" s="219" t="s">
        <v>461</v>
      </c>
      <c r="F297" s="220" t="s">
        <v>462</v>
      </c>
      <c r="G297" s="221" t="s">
        <v>152</v>
      </c>
      <c r="H297" s="222">
        <v>3</v>
      </c>
      <c r="I297" s="223"/>
      <c r="J297" s="224">
        <f>ROUND(I297*H297,2)</f>
        <v>0</v>
      </c>
      <c r="K297" s="225"/>
      <c r="L297" s="42"/>
      <c r="M297" s="226" t="s">
        <v>1</v>
      </c>
      <c r="N297" s="227" t="s">
        <v>40</v>
      </c>
      <c r="O297" s="90"/>
      <c r="P297" s="228">
        <f>O297*H297</f>
        <v>0</v>
      </c>
      <c r="Q297" s="228">
        <v>0.010789999999999999</v>
      </c>
      <c r="R297" s="228">
        <f>Q297*H297</f>
        <v>0.032369999999999996</v>
      </c>
      <c r="S297" s="228">
        <v>0</v>
      </c>
      <c r="T297" s="229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30" t="s">
        <v>199</v>
      </c>
      <c r="AT297" s="230" t="s">
        <v>129</v>
      </c>
      <c r="AU297" s="230" t="s">
        <v>83</v>
      </c>
      <c r="AY297" s="15" t="s">
        <v>127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5" t="s">
        <v>133</v>
      </c>
      <c r="BK297" s="231">
        <f>ROUND(I297*H297,2)</f>
        <v>0</v>
      </c>
      <c r="BL297" s="15" t="s">
        <v>199</v>
      </c>
      <c r="BM297" s="230" t="s">
        <v>463</v>
      </c>
    </row>
    <row r="298" s="2" customFormat="1">
      <c r="A298" s="36"/>
      <c r="B298" s="37"/>
      <c r="C298" s="38"/>
      <c r="D298" s="232" t="s">
        <v>135</v>
      </c>
      <c r="E298" s="38"/>
      <c r="F298" s="233" t="s">
        <v>462</v>
      </c>
      <c r="G298" s="38"/>
      <c r="H298" s="38"/>
      <c r="I298" s="234"/>
      <c r="J298" s="38"/>
      <c r="K298" s="38"/>
      <c r="L298" s="42"/>
      <c r="M298" s="235"/>
      <c r="N298" s="236"/>
      <c r="O298" s="90"/>
      <c r="P298" s="90"/>
      <c r="Q298" s="90"/>
      <c r="R298" s="90"/>
      <c r="S298" s="90"/>
      <c r="T298" s="91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135</v>
      </c>
      <c r="AU298" s="15" t="s">
        <v>83</v>
      </c>
    </row>
    <row r="299" s="2" customFormat="1" ht="21.75" customHeight="1">
      <c r="A299" s="36"/>
      <c r="B299" s="37"/>
      <c r="C299" s="218" t="s">
        <v>464</v>
      </c>
      <c r="D299" s="218" t="s">
        <v>129</v>
      </c>
      <c r="E299" s="219" t="s">
        <v>465</v>
      </c>
      <c r="F299" s="220" t="s">
        <v>466</v>
      </c>
      <c r="G299" s="221" t="s">
        <v>142</v>
      </c>
      <c r="H299" s="222">
        <v>90</v>
      </c>
      <c r="I299" s="223"/>
      <c r="J299" s="224">
        <f>ROUND(I299*H299,2)</f>
        <v>0</v>
      </c>
      <c r="K299" s="225"/>
      <c r="L299" s="42"/>
      <c r="M299" s="226" t="s">
        <v>1</v>
      </c>
      <c r="N299" s="227" t="s">
        <v>40</v>
      </c>
      <c r="O299" s="90"/>
      <c r="P299" s="228">
        <f>O299*H299</f>
        <v>0</v>
      </c>
      <c r="Q299" s="228">
        <v>0.0016900000000000001</v>
      </c>
      <c r="R299" s="228">
        <f>Q299*H299</f>
        <v>0.15210000000000001</v>
      </c>
      <c r="S299" s="228">
        <v>0</v>
      </c>
      <c r="T299" s="229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30" t="s">
        <v>199</v>
      </c>
      <c r="AT299" s="230" t="s">
        <v>129</v>
      </c>
      <c r="AU299" s="230" t="s">
        <v>83</v>
      </c>
      <c r="AY299" s="15" t="s">
        <v>127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5" t="s">
        <v>133</v>
      </c>
      <c r="BK299" s="231">
        <f>ROUND(I299*H299,2)</f>
        <v>0</v>
      </c>
      <c r="BL299" s="15" t="s">
        <v>199</v>
      </c>
      <c r="BM299" s="230" t="s">
        <v>467</v>
      </c>
    </row>
    <row r="300" s="2" customFormat="1">
      <c r="A300" s="36"/>
      <c r="B300" s="37"/>
      <c r="C300" s="38"/>
      <c r="D300" s="232" t="s">
        <v>135</v>
      </c>
      <c r="E300" s="38"/>
      <c r="F300" s="233" t="s">
        <v>466</v>
      </c>
      <c r="G300" s="38"/>
      <c r="H300" s="38"/>
      <c r="I300" s="234"/>
      <c r="J300" s="38"/>
      <c r="K300" s="38"/>
      <c r="L300" s="42"/>
      <c r="M300" s="235"/>
      <c r="N300" s="236"/>
      <c r="O300" s="90"/>
      <c r="P300" s="90"/>
      <c r="Q300" s="90"/>
      <c r="R300" s="90"/>
      <c r="S300" s="90"/>
      <c r="T300" s="91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135</v>
      </c>
      <c r="AU300" s="15" t="s">
        <v>83</v>
      </c>
    </row>
    <row r="301" s="2" customFormat="1" ht="21.75" customHeight="1">
      <c r="A301" s="36"/>
      <c r="B301" s="37"/>
      <c r="C301" s="218" t="s">
        <v>468</v>
      </c>
      <c r="D301" s="218" t="s">
        <v>129</v>
      </c>
      <c r="E301" s="219" t="s">
        <v>469</v>
      </c>
      <c r="F301" s="220" t="s">
        <v>470</v>
      </c>
      <c r="G301" s="221" t="s">
        <v>132</v>
      </c>
      <c r="H301" s="222">
        <v>14</v>
      </c>
      <c r="I301" s="223"/>
      <c r="J301" s="224">
        <f>ROUND(I301*H301,2)</f>
        <v>0</v>
      </c>
      <c r="K301" s="225"/>
      <c r="L301" s="42"/>
      <c r="M301" s="226" t="s">
        <v>1</v>
      </c>
      <c r="N301" s="227" t="s">
        <v>40</v>
      </c>
      <c r="O301" s="90"/>
      <c r="P301" s="228">
        <f>O301*H301</f>
        <v>0</v>
      </c>
      <c r="Q301" s="228">
        <v>0.00036000000000000002</v>
      </c>
      <c r="R301" s="228">
        <f>Q301*H301</f>
        <v>0.0050400000000000002</v>
      </c>
      <c r="S301" s="228">
        <v>0</v>
      </c>
      <c r="T301" s="229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30" t="s">
        <v>199</v>
      </c>
      <c r="AT301" s="230" t="s">
        <v>129</v>
      </c>
      <c r="AU301" s="230" t="s">
        <v>83</v>
      </c>
      <c r="AY301" s="15" t="s">
        <v>127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5" t="s">
        <v>133</v>
      </c>
      <c r="BK301" s="231">
        <f>ROUND(I301*H301,2)</f>
        <v>0</v>
      </c>
      <c r="BL301" s="15" t="s">
        <v>199</v>
      </c>
      <c r="BM301" s="230" t="s">
        <v>471</v>
      </c>
    </row>
    <row r="302" s="2" customFormat="1">
      <c r="A302" s="36"/>
      <c r="B302" s="37"/>
      <c r="C302" s="38"/>
      <c r="D302" s="232" t="s">
        <v>135</v>
      </c>
      <c r="E302" s="38"/>
      <c r="F302" s="233" t="s">
        <v>470</v>
      </c>
      <c r="G302" s="38"/>
      <c r="H302" s="38"/>
      <c r="I302" s="234"/>
      <c r="J302" s="38"/>
      <c r="K302" s="38"/>
      <c r="L302" s="42"/>
      <c r="M302" s="235"/>
      <c r="N302" s="236"/>
      <c r="O302" s="90"/>
      <c r="P302" s="90"/>
      <c r="Q302" s="90"/>
      <c r="R302" s="90"/>
      <c r="S302" s="90"/>
      <c r="T302" s="91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135</v>
      </c>
      <c r="AU302" s="15" t="s">
        <v>83</v>
      </c>
    </row>
    <row r="303" s="2" customFormat="1" ht="21.75" customHeight="1">
      <c r="A303" s="36"/>
      <c r="B303" s="37"/>
      <c r="C303" s="218" t="s">
        <v>472</v>
      </c>
      <c r="D303" s="218" t="s">
        <v>129</v>
      </c>
      <c r="E303" s="219" t="s">
        <v>473</v>
      </c>
      <c r="F303" s="220" t="s">
        <v>474</v>
      </c>
      <c r="G303" s="221" t="s">
        <v>142</v>
      </c>
      <c r="H303" s="222">
        <v>64</v>
      </c>
      <c r="I303" s="223"/>
      <c r="J303" s="224">
        <f>ROUND(I303*H303,2)</f>
        <v>0</v>
      </c>
      <c r="K303" s="225"/>
      <c r="L303" s="42"/>
      <c r="M303" s="226" t="s">
        <v>1</v>
      </c>
      <c r="N303" s="227" t="s">
        <v>40</v>
      </c>
      <c r="O303" s="90"/>
      <c r="P303" s="228">
        <f>O303*H303</f>
        <v>0</v>
      </c>
      <c r="Q303" s="228">
        <v>0.0020999999999999999</v>
      </c>
      <c r="R303" s="228">
        <f>Q303*H303</f>
        <v>0.13439999999999999</v>
      </c>
      <c r="S303" s="228">
        <v>0</v>
      </c>
      <c r="T303" s="229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30" t="s">
        <v>199</v>
      </c>
      <c r="AT303" s="230" t="s">
        <v>129</v>
      </c>
      <c r="AU303" s="230" t="s">
        <v>83</v>
      </c>
      <c r="AY303" s="15" t="s">
        <v>127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5" t="s">
        <v>133</v>
      </c>
      <c r="BK303" s="231">
        <f>ROUND(I303*H303,2)</f>
        <v>0</v>
      </c>
      <c r="BL303" s="15" t="s">
        <v>199</v>
      </c>
      <c r="BM303" s="230" t="s">
        <v>475</v>
      </c>
    </row>
    <row r="304" s="2" customFormat="1">
      <c r="A304" s="36"/>
      <c r="B304" s="37"/>
      <c r="C304" s="38"/>
      <c r="D304" s="232" t="s">
        <v>135</v>
      </c>
      <c r="E304" s="38"/>
      <c r="F304" s="233" t="s">
        <v>474</v>
      </c>
      <c r="G304" s="38"/>
      <c r="H304" s="38"/>
      <c r="I304" s="234"/>
      <c r="J304" s="38"/>
      <c r="K304" s="38"/>
      <c r="L304" s="42"/>
      <c r="M304" s="235"/>
      <c r="N304" s="236"/>
      <c r="O304" s="90"/>
      <c r="P304" s="90"/>
      <c r="Q304" s="90"/>
      <c r="R304" s="90"/>
      <c r="S304" s="90"/>
      <c r="T304" s="91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5" t="s">
        <v>135</v>
      </c>
      <c r="AU304" s="15" t="s">
        <v>83</v>
      </c>
    </row>
    <row r="305" s="2" customFormat="1" ht="21.75" customHeight="1">
      <c r="A305" s="36"/>
      <c r="B305" s="37"/>
      <c r="C305" s="218" t="s">
        <v>476</v>
      </c>
      <c r="D305" s="218" t="s">
        <v>129</v>
      </c>
      <c r="E305" s="219" t="s">
        <v>477</v>
      </c>
      <c r="F305" s="220" t="s">
        <v>478</v>
      </c>
      <c r="G305" s="221" t="s">
        <v>183</v>
      </c>
      <c r="H305" s="222">
        <v>5.5830000000000002</v>
      </c>
      <c r="I305" s="223"/>
      <c r="J305" s="224">
        <f>ROUND(I305*H305,2)</f>
        <v>0</v>
      </c>
      <c r="K305" s="225"/>
      <c r="L305" s="42"/>
      <c r="M305" s="226" t="s">
        <v>1</v>
      </c>
      <c r="N305" s="227" t="s">
        <v>40</v>
      </c>
      <c r="O305" s="90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30" t="s">
        <v>199</v>
      </c>
      <c r="AT305" s="230" t="s">
        <v>129</v>
      </c>
      <c r="AU305" s="230" t="s">
        <v>83</v>
      </c>
      <c r="AY305" s="15" t="s">
        <v>127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5" t="s">
        <v>133</v>
      </c>
      <c r="BK305" s="231">
        <f>ROUND(I305*H305,2)</f>
        <v>0</v>
      </c>
      <c r="BL305" s="15" t="s">
        <v>199</v>
      </c>
      <c r="BM305" s="230" t="s">
        <v>479</v>
      </c>
    </row>
    <row r="306" s="2" customFormat="1">
      <c r="A306" s="36"/>
      <c r="B306" s="37"/>
      <c r="C306" s="38"/>
      <c r="D306" s="232" t="s">
        <v>135</v>
      </c>
      <c r="E306" s="38"/>
      <c r="F306" s="233" t="s">
        <v>478</v>
      </c>
      <c r="G306" s="38"/>
      <c r="H306" s="38"/>
      <c r="I306" s="234"/>
      <c r="J306" s="38"/>
      <c r="K306" s="38"/>
      <c r="L306" s="42"/>
      <c r="M306" s="235"/>
      <c r="N306" s="236"/>
      <c r="O306" s="90"/>
      <c r="P306" s="90"/>
      <c r="Q306" s="90"/>
      <c r="R306" s="90"/>
      <c r="S306" s="90"/>
      <c r="T306" s="91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135</v>
      </c>
      <c r="AU306" s="15" t="s">
        <v>83</v>
      </c>
    </row>
    <row r="307" s="12" customFormat="1" ht="22.8" customHeight="1">
      <c r="A307" s="12"/>
      <c r="B307" s="202"/>
      <c r="C307" s="203"/>
      <c r="D307" s="204" t="s">
        <v>72</v>
      </c>
      <c r="E307" s="216" t="s">
        <v>480</v>
      </c>
      <c r="F307" s="216" t="s">
        <v>481</v>
      </c>
      <c r="G307" s="203"/>
      <c r="H307" s="203"/>
      <c r="I307" s="206"/>
      <c r="J307" s="217">
        <f>BK307</f>
        <v>0</v>
      </c>
      <c r="K307" s="203"/>
      <c r="L307" s="208"/>
      <c r="M307" s="209"/>
      <c r="N307" s="210"/>
      <c r="O307" s="210"/>
      <c r="P307" s="211">
        <f>SUM(P308:P341)</f>
        <v>0</v>
      </c>
      <c r="Q307" s="210"/>
      <c r="R307" s="211">
        <f>SUM(R308:R341)</f>
        <v>0.19764500000000002</v>
      </c>
      <c r="S307" s="210"/>
      <c r="T307" s="212">
        <f>SUM(T308:T341)</f>
        <v>5.71692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3" t="s">
        <v>83</v>
      </c>
      <c r="AT307" s="214" t="s">
        <v>72</v>
      </c>
      <c r="AU307" s="214" t="s">
        <v>81</v>
      </c>
      <c r="AY307" s="213" t="s">
        <v>127</v>
      </c>
      <c r="BK307" s="215">
        <f>SUM(BK308:BK341)</f>
        <v>0</v>
      </c>
    </row>
    <row r="308" s="2" customFormat="1" ht="21.75" customHeight="1">
      <c r="A308" s="36"/>
      <c r="B308" s="37"/>
      <c r="C308" s="218" t="s">
        <v>482</v>
      </c>
      <c r="D308" s="218" t="s">
        <v>129</v>
      </c>
      <c r="E308" s="219" t="s">
        <v>483</v>
      </c>
      <c r="F308" s="220" t="s">
        <v>484</v>
      </c>
      <c r="G308" s="221" t="s">
        <v>152</v>
      </c>
      <c r="H308" s="222">
        <v>310</v>
      </c>
      <c r="I308" s="223"/>
      <c r="J308" s="224">
        <f>ROUND(I308*H308,2)</f>
        <v>0</v>
      </c>
      <c r="K308" s="225"/>
      <c r="L308" s="42"/>
      <c r="M308" s="226" t="s">
        <v>1</v>
      </c>
      <c r="N308" s="227" t="s">
        <v>40</v>
      </c>
      <c r="O308" s="90"/>
      <c r="P308" s="228">
        <f>O308*H308</f>
        <v>0</v>
      </c>
      <c r="Q308" s="228">
        <v>0</v>
      </c>
      <c r="R308" s="228">
        <f>Q308*H308</f>
        <v>0</v>
      </c>
      <c r="S308" s="228">
        <v>0.017780000000000001</v>
      </c>
      <c r="T308" s="229">
        <f>S308*H308</f>
        <v>5.5118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30" t="s">
        <v>199</v>
      </c>
      <c r="AT308" s="230" t="s">
        <v>129</v>
      </c>
      <c r="AU308" s="230" t="s">
        <v>83</v>
      </c>
      <c r="AY308" s="15" t="s">
        <v>127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5" t="s">
        <v>133</v>
      </c>
      <c r="BK308" s="231">
        <f>ROUND(I308*H308,2)</f>
        <v>0</v>
      </c>
      <c r="BL308" s="15" t="s">
        <v>199</v>
      </c>
      <c r="BM308" s="230" t="s">
        <v>485</v>
      </c>
    </row>
    <row r="309" s="2" customFormat="1">
      <c r="A309" s="36"/>
      <c r="B309" s="37"/>
      <c r="C309" s="38"/>
      <c r="D309" s="232" t="s">
        <v>135</v>
      </c>
      <c r="E309" s="38"/>
      <c r="F309" s="233" t="s">
        <v>484</v>
      </c>
      <c r="G309" s="38"/>
      <c r="H309" s="38"/>
      <c r="I309" s="234"/>
      <c r="J309" s="38"/>
      <c r="K309" s="38"/>
      <c r="L309" s="42"/>
      <c r="M309" s="235"/>
      <c r="N309" s="236"/>
      <c r="O309" s="90"/>
      <c r="P309" s="90"/>
      <c r="Q309" s="90"/>
      <c r="R309" s="90"/>
      <c r="S309" s="90"/>
      <c r="T309" s="91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135</v>
      </c>
      <c r="AU309" s="15" t="s">
        <v>83</v>
      </c>
    </row>
    <row r="310" s="2" customFormat="1" ht="33" customHeight="1">
      <c r="A310" s="36"/>
      <c r="B310" s="37"/>
      <c r="C310" s="218" t="s">
        <v>486</v>
      </c>
      <c r="D310" s="218" t="s">
        <v>129</v>
      </c>
      <c r="E310" s="219" t="s">
        <v>487</v>
      </c>
      <c r="F310" s="220" t="s">
        <v>488</v>
      </c>
      <c r="G310" s="221" t="s">
        <v>142</v>
      </c>
      <c r="H310" s="222">
        <v>29</v>
      </c>
      <c r="I310" s="223"/>
      <c r="J310" s="224">
        <f>ROUND(I310*H310,2)</f>
        <v>0</v>
      </c>
      <c r="K310" s="225"/>
      <c r="L310" s="42"/>
      <c r="M310" s="226" t="s">
        <v>1</v>
      </c>
      <c r="N310" s="227" t="s">
        <v>40</v>
      </c>
      <c r="O310" s="90"/>
      <c r="P310" s="228">
        <f>O310*H310</f>
        <v>0</v>
      </c>
      <c r="Q310" s="228">
        <v>0</v>
      </c>
      <c r="R310" s="228">
        <f>Q310*H310</f>
        <v>0</v>
      </c>
      <c r="S310" s="228">
        <v>0.0046299999999999996</v>
      </c>
      <c r="T310" s="229">
        <f>S310*H310</f>
        <v>0.13427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30" t="s">
        <v>199</v>
      </c>
      <c r="AT310" s="230" t="s">
        <v>129</v>
      </c>
      <c r="AU310" s="230" t="s">
        <v>83</v>
      </c>
      <c r="AY310" s="15" t="s">
        <v>127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5" t="s">
        <v>133</v>
      </c>
      <c r="BK310" s="231">
        <f>ROUND(I310*H310,2)</f>
        <v>0</v>
      </c>
      <c r="BL310" s="15" t="s">
        <v>199</v>
      </c>
      <c r="BM310" s="230" t="s">
        <v>489</v>
      </c>
    </row>
    <row r="311" s="2" customFormat="1">
      <c r="A311" s="36"/>
      <c r="B311" s="37"/>
      <c r="C311" s="38"/>
      <c r="D311" s="232" t="s">
        <v>135</v>
      </c>
      <c r="E311" s="38"/>
      <c r="F311" s="233" t="s">
        <v>488</v>
      </c>
      <c r="G311" s="38"/>
      <c r="H311" s="38"/>
      <c r="I311" s="234"/>
      <c r="J311" s="38"/>
      <c r="K311" s="38"/>
      <c r="L311" s="42"/>
      <c r="M311" s="235"/>
      <c r="N311" s="236"/>
      <c r="O311" s="90"/>
      <c r="P311" s="90"/>
      <c r="Q311" s="90"/>
      <c r="R311" s="90"/>
      <c r="S311" s="90"/>
      <c r="T311" s="91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135</v>
      </c>
      <c r="AU311" s="15" t="s">
        <v>83</v>
      </c>
    </row>
    <row r="312" s="2" customFormat="1" ht="21.75" customHeight="1">
      <c r="A312" s="36"/>
      <c r="B312" s="37"/>
      <c r="C312" s="218" t="s">
        <v>490</v>
      </c>
      <c r="D312" s="218" t="s">
        <v>129</v>
      </c>
      <c r="E312" s="219" t="s">
        <v>491</v>
      </c>
      <c r="F312" s="220" t="s">
        <v>492</v>
      </c>
      <c r="G312" s="221" t="s">
        <v>132</v>
      </c>
      <c r="H312" s="222">
        <v>76</v>
      </c>
      <c r="I312" s="223"/>
      <c r="J312" s="224">
        <f>ROUND(I312*H312,2)</f>
        <v>0</v>
      </c>
      <c r="K312" s="225"/>
      <c r="L312" s="42"/>
      <c r="M312" s="226" t="s">
        <v>1</v>
      </c>
      <c r="N312" s="227" t="s">
        <v>40</v>
      </c>
      <c r="O312" s="90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30" t="s">
        <v>199</v>
      </c>
      <c r="AT312" s="230" t="s">
        <v>129</v>
      </c>
      <c r="AU312" s="230" t="s">
        <v>83</v>
      </c>
      <c r="AY312" s="15" t="s">
        <v>127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5" t="s">
        <v>133</v>
      </c>
      <c r="BK312" s="231">
        <f>ROUND(I312*H312,2)</f>
        <v>0</v>
      </c>
      <c r="BL312" s="15" t="s">
        <v>199</v>
      </c>
      <c r="BM312" s="230" t="s">
        <v>493</v>
      </c>
    </row>
    <row r="313" s="2" customFormat="1">
      <c r="A313" s="36"/>
      <c r="B313" s="37"/>
      <c r="C313" s="38"/>
      <c r="D313" s="232" t="s">
        <v>135</v>
      </c>
      <c r="E313" s="38"/>
      <c r="F313" s="233" t="s">
        <v>492</v>
      </c>
      <c r="G313" s="38"/>
      <c r="H313" s="38"/>
      <c r="I313" s="234"/>
      <c r="J313" s="38"/>
      <c r="K313" s="38"/>
      <c r="L313" s="42"/>
      <c r="M313" s="235"/>
      <c r="N313" s="236"/>
      <c r="O313" s="90"/>
      <c r="P313" s="90"/>
      <c r="Q313" s="90"/>
      <c r="R313" s="90"/>
      <c r="S313" s="90"/>
      <c r="T313" s="91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135</v>
      </c>
      <c r="AU313" s="15" t="s">
        <v>83</v>
      </c>
    </row>
    <row r="314" s="2" customFormat="1" ht="16.5" customHeight="1">
      <c r="A314" s="36"/>
      <c r="B314" s="37"/>
      <c r="C314" s="248" t="s">
        <v>494</v>
      </c>
      <c r="D314" s="248" t="s">
        <v>241</v>
      </c>
      <c r="E314" s="249" t="s">
        <v>495</v>
      </c>
      <c r="F314" s="250" t="s">
        <v>496</v>
      </c>
      <c r="G314" s="251" t="s">
        <v>132</v>
      </c>
      <c r="H314" s="252">
        <v>30</v>
      </c>
      <c r="I314" s="253"/>
      <c r="J314" s="254">
        <f>ROUND(I314*H314,2)</f>
        <v>0</v>
      </c>
      <c r="K314" s="255"/>
      <c r="L314" s="256"/>
      <c r="M314" s="257" t="s">
        <v>1</v>
      </c>
      <c r="N314" s="258" t="s">
        <v>40</v>
      </c>
      <c r="O314" s="90"/>
      <c r="P314" s="228">
        <f>O314*H314</f>
        <v>0</v>
      </c>
      <c r="Q314" s="228">
        <v>0.00020000000000000001</v>
      </c>
      <c r="R314" s="228">
        <f>Q314*H314</f>
        <v>0.0060000000000000001</v>
      </c>
      <c r="S314" s="228">
        <v>0</v>
      </c>
      <c r="T314" s="229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30" t="s">
        <v>245</v>
      </c>
      <c r="AT314" s="230" t="s">
        <v>241</v>
      </c>
      <c r="AU314" s="230" t="s">
        <v>83</v>
      </c>
      <c r="AY314" s="15" t="s">
        <v>127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5" t="s">
        <v>133</v>
      </c>
      <c r="BK314" s="231">
        <f>ROUND(I314*H314,2)</f>
        <v>0</v>
      </c>
      <c r="BL314" s="15" t="s">
        <v>199</v>
      </c>
      <c r="BM314" s="230" t="s">
        <v>497</v>
      </c>
    </row>
    <row r="315" s="2" customFormat="1">
      <c r="A315" s="36"/>
      <c r="B315" s="37"/>
      <c r="C315" s="38"/>
      <c r="D315" s="232" t="s">
        <v>135</v>
      </c>
      <c r="E315" s="38"/>
      <c r="F315" s="233" t="s">
        <v>498</v>
      </c>
      <c r="G315" s="38"/>
      <c r="H315" s="38"/>
      <c r="I315" s="234"/>
      <c r="J315" s="38"/>
      <c r="K315" s="38"/>
      <c r="L315" s="42"/>
      <c r="M315" s="235"/>
      <c r="N315" s="236"/>
      <c r="O315" s="90"/>
      <c r="P315" s="90"/>
      <c r="Q315" s="90"/>
      <c r="R315" s="90"/>
      <c r="S315" s="90"/>
      <c r="T315" s="91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5" t="s">
        <v>135</v>
      </c>
      <c r="AU315" s="15" t="s">
        <v>83</v>
      </c>
    </row>
    <row r="316" s="2" customFormat="1">
      <c r="A316" s="36"/>
      <c r="B316" s="37"/>
      <c r="C316" s="38"/>
      <c r="D316" s="232" t="s">
        <v>499</v>
      </c>
      <c r="E316" s="38"/>
      <c r="F316" s="259" t="s">
        <v>500</v>
      </c>
      <c r="G316" s="38"/>
      <c r="H316" s="38"/>
      <c r="I316" s="234"/>
      <c r="J316" s="38"/>
      <c r="K316" s="38"/>
      <c r="L316" s="42"/>
      <c r="M316" s="235"/>
      <c r="N316" s="236"/>
      <c r="O316" s="90"/>
      <c r="P316" s="90"/>
      <c r="Q316" s="90"/>
      <c r="R316" s="90"/>
      <c r="S316" s="90"/>
      <c r="T316" s="91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5" t="s">
        <v>499</v>
      </c>
      <c r="AU316" s="15" t="s">
        <v>83</v>
      </c>
    </row>
    <row r="317" s="2" customFormat="1" ht="16.5" customHeight="1">
      <c r="A317" s="36"/>
      <c r="B317" s="37"/>
      <c r="C317" s="248" t="s">
        <v>501</v>
      </c>
      <c r="D317" s="248" t="s">
        <v>241</v>
      </c>
      <c r="E317" s="249" t="s">
        <v>502</v>
      </c>
      <c r="F317" s="250" t="s">
        <v>496</v>
      </c>
      <c r="G317" s="251" t="s">
        <v>132</v>
      </c>
      <c r="H317" s="252">
        <v>46</v>
      </c>
      <c r="I317" s="253"/>
      <c r="J317" s="254">
        <f>ROUND(I317*H317,2)</f>
        <v>0</v>
      </c>
      <c r="K317" s="255"/>
      <c r="L317" s="256"/>
      <c r="M317" s="257" t="s">
        <v>1</v>
      </c>
      <c r="N317" s="258" t="s">
        <v>40</v>
      </c>
      <c r="O317" s="90"/>
      <c r="P317" s="228">
        <f>O317*H317</f>
        <v>0</v>
      </c>
      <c r="Q317" s="228">
        <v>0.00010000000000000001</v>
      </c>
      <c r="R317" s="228">
        <f>Q317*H317</f>
        <v>0.0045999999999999999</v>
      </c>
      <c r="S317" s="228">
        <v>0</v>
      </c>
      <c r="T317" s="229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30" t="s">
        <v>245</v>
      </c>
      <c r="AT317" s="230" t="s">
        <v>241</v>
      </c>
      <c r="AU317" s="230" t="s">
        <v>83</v>
      </c>
      <c r="AY317" s="15" t="s">
        <v>127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5" t="s">
        <v>133</v>
      </c>
      <c r="BK317" s="231">
        <f>ROUND(I317*H317,2)</f>
        <v>0</v>
      </c>
      <c r="BL317" s="15" t="s">
        <v>199</v>
      </c>
      <c r="BM317" s="230" t="s">
        <v>503</v>
      </c>
    </row>
    <row r="318" s="2" customFormat="1">
      <c r="A318" s="36"/>
      <c r="B318" s="37"/>
      <c r="C318" s="38"/>
      <c r="D318" s="232" t="s">
        <v>135</v>
      </c>
      <c r="E318" s="38"/>
      <c r="F318" s="233" t="s">
        <v>504</v>
      </c>
      <c r="G318" s="38"/>
      <c r="H318" s="38"/>
      <c r="I318" s="234"/>
      <c r="J318" s="38"/>
      <c r="K318" s="38"/>
      <c r="L318" s="42"/>
      <c r="M318" s="235"/>
      <c r="N318" s="236"/>
      <c r="O318" s="90"/>
      <c r="P318" s="90"/>
      <c r="Q318" s="90"/>
      <c r="R318" s="90"/>
      <c r="S318" s="90"/>
      <c r="T318" s="91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135</v>
      </c>
      <c r="AU318" s="15" t="s">
        <v>83</v>
      </c>
    </row>
    <row r="319" s="2" customFormat="1">
      <c r="A319" s="36"/>
      <c r="B319" s="37"/>
      <c r="C319" s="38"/>
      <c r="D319" s="232" t="s">
        <v>499</v>
      </c>
      <c r="E319" s="38"/>
      <c r="F319" s="259" t="s">
        <v>500</v>
      </c>
      <c r="G319" s="38"/>
      <c r="H319" s="38"/>
      <c r="I319" s="234"/>
      <c r="J319" s="38"/>
      <c r="K319" s="38"/>
      <c r="L319" s="42"/>
      <c r="M319" s="235"/>
      <c r="N319" s="236"/>
      <c r="O319" s="90"/>
      <c r="P319" s="90"/>
      <c r="Q319" s="90"/>
      <c r="R319" s="90"/>
      <c r="S319" s="90"/>
      <c r="T319" s="91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499</v>
      </c>
      <c r="AU319" s="15" t="s">
        <v>83</v>
      </c>
    </row>
    <row r="320" s="2" customFormat="1" ht="21.75" customHeight="1">
      <c r="A320" s="36"/>
      <c r="B320" s="37"/>
      <c r="C320" s="218" t="s">
        <v>505</v>
      </c>
      <c r="D320" s="218" t="s">
        <v>129</v>
      </c>
      <c r="E320" s="219" t="s">
        <v>506</v>
      </c>
      <c r="F320" s="220" t="s">
        <v>507</v>
      </c>
      <c r="G320" s="221" t="s">
        <v>132</v>
      </c>
      <c r="H320" s="222">
        <v>1</v>
      </c>
      <c r="I320" s="223"/>
      <c r="J320" s="224">
        <f>ROUND(I320*H320,2)</f>
        <v>0</v>
      </c>
      <c r="K320" s="225"/>
      <c r="L320" s="42"/>
      <c r="M320" s="226" t="s">
        <v>1</v>
      </c>
      <c r="N320" s="227" t="s">
        <v>40</v>
      </c>
      <c r="O320" s="90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30" t="s">
        <v>199</v>
      </c>
      <c r="AT320" s="230" t="s">
        <v>129</v>
      </c>
      <c r="AU320" s="230" t="s">
        <v>83</v>
      </c>
      <c r="AY320" s="15" t="s">
        <v>127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5" t="s">
        <v>133</v>
      </c>
      <c r="BK320" s="231">
        <f>ROUND(I320*H320,2)</f>
        <v>0</v>
      </c>
      <c r="BL320" s="15" t="s">
        <v>199</v>
      </c>
      <c r="BM320" s="230" t="s">
        <v>508</v>
      </c>
    </row>
    <row r="321" s="2" customFormat="1">
      <c r="A321" s="36"/>
      <c r="B321" s="37"/>
      <c r="C321" s="38"/>
      <c r="D321" s="232" t="s">
        <v>135</v>
      </c>
      <c r="E321" s="38"/>
      <c r="F321" s="233" t="s">
        <v>507</v>
      </c>
      <c r="G321" s="38"/>
      <c r="H321" s="38"/>
      <c r="I321" s="234"/>
      <c r="J321" s="38"/>
      <c r="K321" s="38"/>
      <c r="L321" s="42"/>
      <c r="M321" s="235"/>
      <c r="N321" s="236"/>
      <c r="O321" s="90"/>
      <c r="P321" s="90"/>
      <c r="Q321" s="90"/>
      <c r="R321" s="90"/>
      <c r="S321" s="90"/>
      <c r="T321" s="91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5" t="s">
        <v>135</v>
      </c>
      <c r="AU321" s="15" t="s">
        <v>83</v>
      </c>
    </row>
    <row r="322" s="2" customFormat="1" ht="21.75" customHeight="1">
      <c r="A322" s="36"/>
      <c r="B322" s="37"/>
      <c r="C322" s="248" t="s">
        <v>509</v>
      </c>
      <c r="D322" s="248" t="s">
        <v>241</v>
      </c>
      <c r="E322" s="249" t="s">
        <v>510</v>
      </c>
      <c r="F322" s="250" t="s">
        <v>511</v>
      </c>
      <c r="G322" s="251" t="s">
        <v>132</v>
      </c>
      <c r="H322" s="252">
        <v>1</v>
      </c>
      <c r="I322" s="253"/>
      <c r="J322" s="254">
        <f>ROUND(I322*H322,2)</f>
        <v>0</v>
      </c>
      <c r="K322" s="255"/>
      <c r="L322" s="256"/>
      <c r="M322" s="257" t="s">
        <v>1</v>
      </c>
      <c r="N322" s="258" t="s">
        <v>40</v>
      </c>
      <c r="O322" s="90"/>
      <c r="P322" s="228">
        <f>O322*H322</f>
        <v>0</v>
      </c>
      <c r="Q322" s="228">
        <v>0.0050000000000000001</v>
      </c>
      <c r="R322" s="228">
        <f>Q322*H322</f>
        <v>0.0050000000000000001</v>
      </c>
      <c r="S322" s="228">
        <v>0</v>
      </c>
      <c r="T322" s="229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30" t="s">
        <v>245</v>
      </c>
      <c r="AT322" s="230" t="s">
        <v>241</v>
      </c>
      <c r="AU322" s="230" t="s">
        <v>83</v>
      </c>
      <c r="AY322" s="15" t="s">
        <v>127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5" t="s">
        <v>133</v>
      </c>
      <c r="BK322" s="231">
        <f>ROUND(I322*H322,2)</f>
        <v>0</v>
      </c>
      <c r="BL322" s="15" t="s">
        <v>199</v>
      </c>
      <c r="BM322" s="230" t="s">
        <v>512</v>
      </c>
    </row>
    <row r="323" s="2" customFormat="1">
      <c r="A323" s="36"/>
      <c r="B323" s="37"/>
      <c r="C323" s="38"/>
      <c r="D323" s="232" t="s">
        <v>135</v>
      </c>
      <c r="E323" s="38"/>
      <c r="F323" s="233" t="s">
        <v>511</v>
      </c>
      <c r="G323" s="38"/>
      <c r="H323" s="38"/>
      <c r="I323" s="234"/>
      <c r="J323" s="38"/>
      <c r="K323" s="38"/>
      <c r="L323" s="42"/>
      <c r="M323" s="235"/>
      <c r="N323" s="236"/>
      <c r="O323" s="90"/>
      <c r="P323" s="90"/>
      <c r="Q323" s="90"/>
      <c r="R323" s="90"/>
      <c r="S323" s="90"/>
      <c r="T323" s="91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135</v>
      </c>
      <c r="AU323" s="15" t="s">
        <v>83</v>
      </c>
    </row>
    <row r="324" s="2" customFormat="1" ht="33" customHeight="1">
      <c r="A324" s="36"/>
      <c r="B324" s="37"/>
      <c r="C324" s="218" t="s">
        <v>513</v>
      </c>
      <c r="D324" s="218" t="s">
        <v>129</v>
      </c>
      <c r="E324" s="219" t="s">
        <v>514</v>
      </c>
      <c r="F324" s="220" t="s">
        <v>515</v>
      </c>
      <c r="G324" s="221" t="s">
        <v>152</v>
      </c>
      <c r="H324" s="222">
        <v>599.5</v>
      </c>
      <c r="I324" s="223"/>
      <c r="J324" s="224">
        <f>ROUND(I324*H324,2)</f>
        <v>0</v>
      </c>
      <c r="K324" s="225"/>
      <c r="L324" s="42"/>
      <c r="M324" s="226" t="s">
        <v>1</v>
      </c>
      <c r="N324" s="227" t="s">
        <v>40</v>
      </c>
      <c r="O324" s="90"/>
      <c r="P324" s="228">
        <f>O324*H324</f>
        <v>0</v>
      </c>
      <c r="Q324" s="228">
        <v>1.0000000000000001E-05</v>
      </c>
      <c r="R324" s="228">
        <f>Q324*H324</f>
        <v>0.0059950000000000003</v>
      </c>
      <c r="S324" s="228">
        <v>0</v>
      </c>
      <c r="T324" s="229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30" t="s">
        <v>199</v>
      </c>
      <c r="AT324" s="230" t="s">
        <v>129</v>
      </c>
      <c r="AU324" s="230" t="s">
        <v>83</v>
      </c>
      <c r="AY324" s="15" t="s">
        <v>127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5" t="s">
        <v>133</v>
      </c>
      <c r="BK324" s="231">
        <f>ROUND(I324*H324,2)</f>
        <v>0</v>
      </c>
      <c r="BL324" s="15" t="s">
        <v>199</v>
      </c>
      <c r="BM324" s="230" t="s">
        <v>516</v>
      </c>
    </row>
    <row r="325" s="2" customFormat="1">
      <c r="A325" s="36"/>
      <c r="B325" s="37"/>
      <c r="C325" s="38"/>
      <c r="D325" s="232" t="s">
        <v>135</v>
      </c>
      <c r="E325" s="38"/>
      <c r="F325" s="233" t="s">
        <v>515</v>
      </c>
      <c r="G325" s="38"/>
      <c r="H325" s="38"/>
      <c r="I325" s="234"/>
      <c r="J325" s="38"/>
      <c r="K325" s="38"/>
      <c r="L325" s="42"/>
      <c r="M325" s="235"/>
      <c r="N325" s="236"/>
      <c r="O325" s="90"/>
      <c r="P325" s="90"/>
      <c r="Q325" s="90"/>
      <c r="R325" s="90"/>
      <c r="S325" s="90"/>
      <c r="T325" s="91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135</v>
      </c>
      <c r="AU325" s="15" t="s">
        <v>83</v>
      </c>
    </row>
    <row r="326" s="2" customFormat="1" ht="21.75" customHeight="1">
      <c r="A326" s="36"/>
      <c r="B326" s="37"/>
      <c r="C326" s="248" t="s">
        <v>517</v>
      </c>
      <c r="D326" s="248" t="s">
        <v>241</v>
      </c>
      <c r="E326" s="249" t="s">
        <v>518</v>
      </c>
      <c r="F326" s="250" t="s">
        <v>519</v>
      </c>
      <c r="G326" s="251" t="s">
        <v>152</v>
      </c>
      <c r="H326" s="252">
        <v>599.5</v>
      </c>
      <c r="I326" s="253"/>
      <c r="J326" s="254">
        <f>ROUND(I326*H326,2)</f>
        <v>0</v>
      </c>
      <c r="K326" s="255"/>
      <c r="L326" s="256"/>
      <c r="M326" s="257" t="s">
        <v>1</v>
      </c>
      <c r="N326" s="258" t="s">
        <v>40</v>
      </c>
      <c r="O326" s="90"/>
      <c r="P326" s="228">
        <f>O326*H326</f>
        <v>0</v>
      </c>
      <c r="Q326" s="228">
        <v>0.00010000000000000001</v>
      </c>
      <c r="R326" s="228">
        <f>Q326*H326</f>
        <v>0.059950000000000003</v>
      </c>
      <c r="S326" s="228">
        <v>0</v>
      </c>
      <c r="T326" s="229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30" t="s">
        <v>245</v>
      </c>
      <c r="AT326" s="230" t="s">
        <v>241</v>
      </c>
      <c r="AU326" s="230" t="s">
        <v>83</v>
      </c>
      <c r="AY326" s="15" t="s">
        <v>127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5" t="s">
        <v>133</v>
      </c>
      <c r="BK326" s="231">
        <f>ROUND(I326*H326,2)</f>
        <v>0</v>
      </c>
      <c r="BL326" s="15" t="s">
        <v>199</v>
      </c>
      <c r="BM326" s="230" t="s">
        <v>520</v>
      </c>
    </row>
    <row r="327" s="2" customFormat="1">
      <c r="A327" s="36"/>
      <c r="B327" s="37"/>
      <c r="C327" s="38"/>
      <c r="D327" s="232" t="s">
        <v>135</v>
      </c>
      <c r="E327" s="38"/>
      <c r="F327" s="233" t="s">
        <v>519</v>
      </c>
      <c r="G327" s="38"/>
      <c r="H327" s="38"/>
      <c r="I327" s="234"/>
      <c r="J327" s="38"/>
      <c r="K327" s="38"/>
      <c r="L327" s="42"/>
      <c r="M327" s="235"/>
      <c r="N327" s="236"/>
      <c r="O327" s="90"/>
      <c r="P327" s="90"/>
      <c r="Q327" s="90"/>
      <c r="R327" s="90"/>
      <c r="S327" s="90"/>
      <c r="T327" s="91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5" t="s">
        <v>135</v>
      </c>
      <c r="AU327" s="15" t="s">
        <v>83</v>
      </c>
    </row>
    <row r="328" s="2" customFormat="1" ht="21.75" customHeight="1">
      <c r="A328" s="36"/>
      <c r="B328" s="37"/>
      <c r="C328" s="218" t="s">
        <v>521</v>
      </c>
      <c r="D328" s="218" t="s">
        <v>129</v>
      </c>
      <c r="E328" s="219" t="s">
        <v>522</v>
      </c>
      <c r="F328" s="220" t="s">
        <v>523</v>
      </c>
      <c r="G328" s="221" t="s">
        <v>142</v>
      </c>
      <c r="H328" s="222">
        <v>44</v>
      </c>
      <c r="I328" s="223"/>
      <c r="J328" s="224">
        <f>ROUND(I328*H328,2)</f>
        <v>0</v>
      </c>
      <c r="K328" s="225"/>
      <c r="L328" s="42"/>
      <c r="M328" s="226" t="s">
        <v>1</v>
      </c>
      <c r="N328" s="227" t="s">
        <v>40</v>
      </c>
      <c r="O328" s="90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30" t="s">
        <v>199</v>
      </c>
      <c r="AT328" s="230" t="s">
        <v>129</v>
      </c>
      <c r="AU328" s="230" t="s">
        <v>83</v>
      </c>
      <c r="AY328" s="15" t="s">
        <v>127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5" t="s">
        <v>133</v>
      </c>
      <c r="BK328" s="231">
        <f>ROUND(I328*H328,2)</f>
        <v>0</v>
      </c>
      <c r="BL328" s="15" t="s">
        <v>199</v>
      </c>
      <c r="BM328" s="230" t="s">
        <v>524</v>
      </c>
    </row>
    <row r="329" s="2" customFormat="1">
      <c r="A329" s="36"/>
      <c r="B329" s="37"/>
      <c r="C329" s="38"/>
      <c r="D329" s="232" t="s">
        <v>135</v>
      </c>
      <c r="E329" s="38"/>
      <c r="F329" s="233" t="s">
        <v>523</v>
      </c>
      <c r="G329" s="38"/>
      <c r="H329" s="38"/>
      <c r="I329" s="234"/>
      <c r="J329" s="38"/>
      <c r="K329" s="38"/>
      <c r="L329" s="42"/>
      <c r="M329" s="235"/>
      <c r="N329" s="236"/>
      <c r="O329" s="90"/>
      <c r="P329" s="90"/>
      <c r="Q329" s="90"/>
      <c r="R329" s="90"/>
      <c r="S329" s="90"/>
      <c r="T329" s="91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135</v>
      </c>
      <c r="AU329" s="15" t="s">
        <v>83</v>
      </c>
    </row>
    <row r="330" s="2" customFormat="1" ht="16.5" customHeight="1">
      <c r="A330" s="36"/>
      <c r="B330" s="37"/>
      <c r="C330" s="248" t="s">
        <v>525</v>
      </c>
      <c r="D330" s="248" t="s">
        <v>241</v>
      </c>
      <c r="E330" s="249" t="s">
        <v>526</v>
      </c>
      <c r="F330" s="250" t="s">
        <v>527</v>
      </c>
      <c r="G330" s="251" t="s">
        <v>142</v>
      </c>
      <c r="H330" s="252">
        <v>44</v>
      </c>
      <c r="I330" s="253"/>
      <c r="J330" s="254">
        <f>ROUND(I330*H330,2)</f>
        <v>0</v>
      </c>
      <c r="K330" s="255"/>
      <c r="L330" s="256"/>
      <c r="M330" s="257" t="s">
        <v>1</v>
      </c>
      <c r="N330" s="258" t="s">
        <v>40</v>
      </c>
      <c r="O330" s="90"/>
      <c r="P330" s="228">
        <f>O330*H330</f>
        <v>0</v>
      </c>
      <c r="Q330" s="228">
        <v>0.00069999999999999999</v>
      </c>
      <c r="R330" s="228">
        <f>Q330*H330</f>
        <v>0.030800000000000001</v>
      </c>
      <c r="S330" s="228">
        <v>0</v>
      </c>
      <c r="T330" s="229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30" t="s">
        <v>245</v>
      </c>
      <c r="AT330" s="230" t="s">
        <v>241</v>
      </c>
      <c r="AU330" s="230" t="s">
        <v>83</v>
      </c>
      <c r="AY330" s="15" t="s">
        <v>127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5" t="s">
        <v>133</v>
      </c>
      <c r="BK330" s="231">
        <f>ROUND(I330*H330,2)</f>
        <v>0</v>
      </c>
      <c r="BL330" s="15" t="s">
        <v>199</v>
      </c>
      <c r="BM330" s="230" t="s">
        <v>528</v>
      </c>
    </row>
    <row r="331" s="2" customFormat="1">
      <c r="A331" s="36"/>
      <c r="B331" s="37"/>
      <c r="C331" s="38"/>
      <c r="D331" s="232" t="s">
        <v>135</v>
      </c>
      <c r="E331" s="38"/>
      <c r="F331" s="233" t="s">
        <v>527</v>
      </c>
      <c r="G331" s="38"/>
      <c r="H331" s="38"/>
      <c r="I331" s="234"/>
      <c r="J331" s="38"/>
      <c r="K331" s="38"/>
      <c r="L331" s="42"/>
      <c r="M331" s="235"/>
      <c r="N331" s="236"/>
      <c r="O331" s="90"/>
      <c r="P331" s="90"/>
      <c r="Q331" s="90"/>
      <c r="R331" s="90"/>
      <c r="S331" s="90"/>
      <c r="T331" s="91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5" t="s">
        <v>135</v>
      </c>
      <c r="AU331" s="15" t="s">
        <v>83</v>
      </c>
    </row>
    <row r="332" s="2" customFormat="1" ht="21.75" customHeight="1">
      <c r="A332" s="36"/>
      <c r="B332" s="37"/>
      <c r="C332" s="218" t="s">
        <v>529</v>
      </c>
      <c r="D332" s="218" t="s">
        <v>129</v>
      </c>
      <c r="E332" s="219" t="s">
        <v>530</v>
      </c>
      <c r="F332" s="220" t="s">
        <v>531</v>
      </c>
      <c r="G332" s="221" t="s">
        <v>142</v>
      </c>
      <c r="H332" s="222">
        <v>90</v>
      </c>
      <c r="I332" s="223"/>
      <c r="J332" s="224">
        <f>ROUND(I332*H332,2)</f>
        <v>0</v>
      </c>
      <c r="K332" s="225"/>
      <c r="L332" s="42"/>
      <c r="M332" s="226" t="s">
        <v>1</v>
      </c>
      <c r="N332" s="227" t="s">
        <v>40</v>
      </c>
      <c r="O332" s="90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30" t="s">
        <v>199</v>
      </c>
      <c r="AT332" s="230" t="s">
        <v>129</v>
      </c>
      <c r="AU332" s="230" t="s">
        <v>83</v>
      </c>
      <c r="AY332" s="15" t="s">
        <v>127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5" t="s">
        <v>133</v>
      </c>
      <c r="BK332" s="231">
        <f>ROUND(I332*H332,2)</f>
        <v>0</v>
      </c>
      <c r="BL332" s="15" t="s">
        <v>199</v>
      </c>
      <c r="BM332" s="230" t="s">
        <v>532</v>
      </c>
    </row>
    <row r="333" s="2" customFormat="1">
      <c r="A333" s="36"/>
      <c r="B333" s="37"/>
      <c r="C333" s="38"/>
      <c r="D333" s="232" t="s">
        <v>135</v>
      </c>
      <c r="E333" s="38"/>
      <c r="F333" s="233" t="s">
        <v>531</v>
      </c>
      <c r="G333" s="38"/>
      <c r="H333" s="38"/>
      <c r="I333" s="234"/>
      <c r="J333" s="38"/>
      <c r="K333" s="38"/>
      <c r="L333" s="42"/>
      <c r="M333" s="235"/>
      <c r="N333" s="236"/>
      <c r="O333" s="90"/>
      <c r="P333" s="90"/>
      <c r="Q333" s="90"/>
      <c r="R333" s="90"/>
      <c r="S333" s="90"/>
      <c r="T333" s="91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135</v>
      </c>
      <c r="AU333" s="15" t="s">
        <v>83</v>
      </c>
    </row>
    <row r="334" s="2" customFormat="1" ht="16.5" customHeight="1">
      <c r="A334" s="36"/>
      <c r="B334" s="37"/>
      <c r="C334" s="248" t="s">
        <v>533</v>
      </c>
      <c r="D334" s="248" t="s">
        <v>241</v>
      </c>
      <c r="E334" s="249" t="s">
        <v>534</v>
      </c>
      <c r="F334" s="250" t="s">
        <v>535</v>
      </c>
      <c r="G334" s="251" t="s">
        <v>142</v>
      </c>
      <c r="H334" s="252">
        <v>90</v>
      </c>
      <c r="I334" s="253"/>
      <c r="J334" s="254">
        <f>ROUND(I334*H334,2)</f>
        <v>0</v>
      </c>
      <c r="K334" s="255"/>
      <c r="L334" s="256"/>
      <c r="M334" s="257" t="s">
        <v>1</v>
      </c>
      <c r="N334" s="258" t="s">
        <v>40</v>
      </c>
      <c r="O334" s="90"/>
      <c r="P334" s="228">
        <f>O334*H334</f>
        <v>0</v>
      </c>
      <c r="Q334" s="228">
        <v>0.00010000000000000001</v>
      </c>
      <c r="R334" s="228">
        <f>Q334*H334</f>
        <v>0.0090000000000000011</v>
      </c>
      <c r="S334" s="228">
        <v>0</v>
      </c>
      <c r="T334" s="229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30" t="s">
        <v>245</v>
      </c>
      <c r="AT334" s="230" t="s">
        <v>241</v>
      </c>
      <c r="AU334" s="230" t="s">
        <v>83</v>
      </c>
      <c r="AY334" s="15" t="s">
        <v>127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5" t="s">
        <v>133</v>
      </c>
      <c r="BK334" s="231">
        <f>ROUND(I334*H334,2)</f>
        <v>0</v>
      </c>
      <c r="BL334" s="15" t="s">
        <v>199</v>
      </c>
      <c r="BM334" s="230" t="s">
        <v>536</v>
      </c>
    </row>
    <row r="335" s="2" customFormat="1">
      <c r="A335" s="36"/>
      <c r="B335" s="37"/>
      <c r="C335" s="38"/>
      <c r="D335" s="232" t="s">
        <v>135</v>
      </c>
      <c r="E335" s="38"/>
      <c r="F335" s="233" t="s">
        <v>535</v>
      </c>
      <c r="G335" s="38"/>
      <c r="H335" s="38"/>
      <c r="I335" s="234"/>
      <c r="J335" s="38"/>
      <c r="K335" s="38"/>
      <c r="L335" s="42"/>
      <c r="M335" s="235"/>
      <c r="N335" s="236"/>
      <c r="O335" s="90"/>
      <c r="P335" s="90"/>
      <c r="Q335" s="90"/>
      <c r="R335" s="90"/>
      <c r="S335" s="90"/>
      <c r="T335" s="91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5" t="s">
        <v>135</v>
      </c>
      <c r="AU335" s="15" t="s">
        <v>83</v>
      </c>
    </row>
    <row r="336" s="2" customFormat="1" ht="21.75" customHeight="1">
      <c r="A336" s="36"/>
      <c r="B336" s="37"/>
      <c r="C336" s="218" t="s">
        <v>537</v>
      </c>
      <c r="D336" s="218" t="s">
        <v>129</v>
      </c>
      <c r="E336" s="219" t="s">
        <v>538</v>
      </c>
      <c r="F336" s="220" t="s">
        <v>539</v>
      </c>
      <c r="G336" s="221" t="s">
        <v>152</v>
      </c>
      <c r="H336" s="222">
        <v>545</v>
      </c>
      <c r="I336" s="223"/>
      <c r="J336" s="224">
        <f>ROUND(I336*H336,2)</f>
        <v>0</v>
      </c>
      <c r="K336" s="225"/>
      <c r="L336" s="42"/>
      <c r="M336" s="226" t="s">
        <v>1</v>
      </c>
      <c r="N336" s="227" t="s">
        <v>40</v>
      </c>
      <c r="O336" s="90"/>
      <c r="P336" s="228">
        <f>O336*H336</f>
        <v>0</v>
      </c>
      <c r="Q336" s="228">
        <v>0</v>
      </c>
      <c r="R336" s="228">
        <f>Q336*H336</f>
        <v>0</v>
      </c>
      <c r="S336" s="228">
        <v>0.00012999999999999999</v>
      </c>
      <c r="T336" s="229">
        <f>S336*H336</f>
        <v>0.070849999999999996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30" t="s">
        <v>199</v>
      </c>
      <c r="AT336" s="230" t="s">
        <v>129</v>
      </c>
      <c r="AU336" s="230" t="s">
        <v>83</v>
      </c>
      <c r="AY336" s="15" t="s">
        <v>127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5" t="s">
        <v>133</v>
      </c>
      <c r="BK336" s="231">
        <f>ROUND(I336*H336,2)</f>
        <v>0</v>
      </c>
      <c r="BL336" s="15" t="s">
        <v>199</v>
      </c>
      <c r="BM336" s="230" t="s">
        <v>540</v>
      </c>
    </row>
    <row r="337" s="2" customFormat="1">
      <c r="A337" s="36"/>
      <c r="B337" s="37"/>
      <c r="C337" s="38"/>
      <c r="D337" s="232" t="s">
        <v>135</v>
      </c>
      <c r="E337" s="38"/>
      <c r="F337" s="233" t="s">
        <v>539</v>
      </c>
      <c r="G337" s="38"/>
      <c r="H337" s="38"/>
      <c r="I337" s="234"/>
      <c r="J337" s="38"/>
      <c r="K337" s="38"/>
      <c r="L337" s="42"/>
      <c r="M337" s="235"/>
      <c r="N337" s="236"/>
      <c r="O337" s="90"/>
      <c r="P337" s="90"/>
      <c r="Q337" s="90"/>
      <c r="R337" s="90"/>
      <c r="S337" s="90"/>
      <c r="T337" s="91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135</v>
      </c>
      <c r="AU337" s="15" t="s">
        <v>83</v>
      </c>
    </row>
    <row r="338" s="2" customFormat="1" ht="16.5" customHeight="1">
      <c r="A338" s="36"/>
      <c r="B338" s="37"/>
      <c r="C338" s="218" t="s">
        <v>541</v>
      </c>
      <c r="D338" s="218" t="s">
        <v>129</v>
      </c>
      <c r="E338" s="219" t="s">
        <v>542</v>
      </c>
      <c r="F338" s="220" t="s">
        <v>543</v>
      </c>
      <c r="G338" s="221" t="s">
        <v>152</v>
      </c>
      <c r="H338" s="222">
        <v>545</v>
      </c>
      <c r="I338" s="223"/>
      <c r="J338" s="224">
        <f>ROUND(I338*H338,2)</f>
        <v>0</v>
      </c>
      <c r="K338" s="225"/>
      <c r="L338" s="42"/>
      <c r="M338" s="226" t="s">
        <v>1</v>
      </c>
      <c r="N338" s="227" t="s">
        <v>40</v>
      </c>
      <c r="O338" s="90"/>
      <c r="P338" s="228">
        <f>O338*H338</f>
        <v>0</v>
      </c>
      <c r="Q338" s="228">
        <v>0.00013999999999999999</v>
      </c>
      <c r="R338" s="228">
        <f>Q338*H338</f>
        <v>0.076299999999999993</v>
      </c>
      <c r="S338" s="228">
        <v>0</v>
      </c>
      <c r="T338" s="229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30" t="s">
        <v>199</v>
      </c>
      <c r="AT338" s="230" t="s">
        <v>129</v>
      </c>
      <c r="AU338" s="230" t="s">
        <v>83</v>
      </c>
      <c r="AY338" s="15" t="s">
        <v>127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5" t="s">
        <v>133</v>
      </c>
      <c r="BK338" s="231">
        <f>ROUND(I338*H338,2)</f>
        <v>0</v>
      </c>
      <c r="BL338" s="15" t="s">
        <v>199</v>
      </c>
      <c r="BM338" s="230" t="s">
        <v>544</v>
      </c>
    </row>
    <row r="339" s="2" customFormat="1">
      <c r="A339" s="36"/>
      <c r="B339" s="37"/>
      <c r="C339" s="38"/>
      <c r="D339" s="232" t="s">
        <v>135</v>
      </c>
      <c r="E339" s="38"/>
      <c r="F339" s="233" t="s">
        <v>543</v>
      </c>
      <c r="G339" s="38"/>
      <c r="H339" s="38"/>
      <c r="I339" s="234"/>
      <c r="J339" s="38"/>
      <c r="K339" s="38"/>
      <c r="L339" s="42"/>
      <c r="M339" s="235"/>
      <c r="N339" s="236"/>
      <c r="O339" s="90"/>
      <c r="P339" s="90"/>
      <c r="Q339" s="90"/>
      <c r="R339" s="90"/>
      <c r="S339" s="90"/>
      <c r="T339" s="91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135</v>
      </c>
      <c r="AU339" s="15" t="s">
        <v>83</v>
      </c>
    </row>
    <row r="340" s="2" customFormat="1" ht="21.75" customHeight="1">
      <c r="A340" s="36"/>
      <c r="B340" s="37"/>
      <c r="C340" s="218" t="s">
        <v>545</v>
      </c>
      <c r="D340" s="218" t="s">
        <v>129</v>
      </c>
      <c r="E340" s="219" t="s">
        <v>546</v>
      </c>
      <c r="F340" s="220" t="s">
        <v>547</v>
      </c>
      <c r="G340" s="221" t="s">
        <v>183</v>
      </c>
      <c r="H340" s="222">
        <v>4</v>
      </c>
      <c r="I340" s="223"/>
      <c r="J340" s="224">
        <f>ROUND(I340*H340,2)</f>
        <v>0</v>
      </c>
      <c r="K340" s="225"/>
      <c r="L340" s="42"/>
      <c r="M340" s="226" t="s">
        <v>1</v>
      </c>
      <c r="N340" s="227" t="s">
        <v>40</v>
      </c>
      <c r="O340" s="90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30" t="s">
        <v>199</v>
      </c>
      <c r="AT340" s="230" t="s">
        <v>129</v>
      </c>
      <c r="AU340" s="230" t="s">
        <v>83</v>
      </c>
      <c r="AY340" s="15" t="s">
        <v>127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5" t="s">
        <v>133</v>
      </c>
      <c r="BK340" s="231">
        <f>ROUND(I340*H340,2)</f>
        <v>0</v>
      </c>
      <c r="BL340" s="15" t="s">
        <v>199</v>
      </c>
      <c r="BM340" s="230" t="s">
        <v>548</v>
      </c>
    </row>
    <row r="341" s="2" customFormat="1">
      <c r="A341" s="36"/>
      <c r="B341" s="37"/>
      <c r="C341" s="38"/>
      <c r="D341" s="232" t="s">
        <v>135</v>
      </c>
      <c r="E341" s="38"/>
      <c r="F341" s="233" t="s">
        <v>547</v>
      </c>
      <c r="G341" s="38"/>
      <c r="H341" s="38"/>
      <c r="I341" s="234"/>
      <c r="J341" s="38"/>
      <c r="K341" s="38"/>
      <c r="L341" s="42"/>
      <c r="M341" s="235"/>
      <c r="N341" s="236"/>
      <c r="O341" s="90"/>
      <c r="P341" s="90"/>
      <c r="Q341" s="90"/>
      <c r="R341" s="90"/>
      <c r="S341" s="90"/>
      <c r="T341" s="91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5" t="s">
        <v>135</v>
      </c>
      <c r="AU341" s="15" t="s">
        <v>83</v>
      </c>
    </row>
    <row r="342" s="12" customFormat="1" ht="22.8" customHeight="1">
      <c r="A342" s="12"/>
      <c r="B342" s="202"/>
      <c r="C342" s="203"/>
      <c r="D342" s="204" t="s">
        <v>72</v>
      </c>
      <c r="E342" s="216" t="s">
        <v>549</v>
      </c>
      <c r="F342" s="216" t="s">
        <v>550</v>
      </c>
      <c r="G342" s="203"/>
      <c r="H342" s="203"/>
      <c r="I342" s="206"/>
      <c r="J342" s="217">
        <f>BK342</f>
        <v>0</v>
      </c>
      <c r="K342" s="203"/>
      <c r="L342" s="208"/>
      <c r="M342" s="209"/>
      <c r="N342" s="210"/>
      <c r="O342" s="210"/>
      <c r="P342" s="211">
        <f>SUM(P343:P344)</f>
        <v>0</v>
      </c>
      <c r="Q342" s="210"/>
      <c r="R342" s="211">
        <f>SUM(R343:R344)</f>
        <v>0</v>
      </c>
      <c r="S342" s="210"/>
      <c r="T342" s="212">
        <f>SUM(T343:T344)</f>
        <v>0.56000000000000005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3" t="s">
        <v>83</v>
      </c>
      <c r="AT342" s="214" t="s">
        <v>72</v>
      </c>
      <c r="AU342" s="214" t="s">
        <v>81</v>
      </c>
      <c r="AY342" s="213" t="s">
        <v>127</v>
      </c>
      <c r="BK342" s="215">
        <f>SUM(BK343:BK344)</f>
        <v>0</v>
      </c>
    </row>
    <row r="343" s="2" customFormat="1" ht="21.75" customHeight="1">
      <c r="A343" s="36"/>
      <c r="B343" s="37"/>
      <c r="C343" s="218" t="s">
        <v>551</v>
      </c>
      <c r="D343" s="218" t="s">
        <v>129</v>
      </c>
      <c r="E343" s="219" t="s">
        <v>552</v>
      </c>
      <c r="F343" s="220" t="s">
        <v>553</v>
      </c>
      <c r="G343" s="221" t="s">
        <v>142</v>
      </c>
      <c r="H343" s="222">
        <v>16</v>
      </c>
      <c r="I343" s="223"/>
      <c r="J343" s="224">
        <f>ROUND(I343*H343,2)</f>
        <v>0</v>
      </c>
      <c r="K343" s="225"/>
      <c r="L343" s="42"/>
      <c r="M343" s="226" t="s">
        <v>1</v>
      </c>
      <c r="N343" s="227" t="s">
        <v>40</v>
      </c>
      <c r="O343" s="90"/>
      <c r="P343" s="228">
        <f>O343*H343</f>
        <v>0</v>
      </c>
      <c r="Q343" s="228">
        <v>0</v>
      </c>
      <c r="R343" s="228">
        <f>Q343*H343</f>
        <v>0</v>
      </c>
      <c r="S343" s="228">
        <v>0.035000000000000003</v>
      </c>
      <c r="T343" s="229">
        <f>S343*H343</f>
        <v>0.56000000000000005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30" t="s">
        <v>199</v>
      </c>
      <c r="AT343" s="230" t="s">
        <v>129</v>
      </c>
      <c r="AU343" s="230" t="s">
        <v>83</v>
      </c>
      <c r="AY343" s="15" t="s">
        <v>127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5" t="s">
        <v>133</v>
      </c>
      <c r="BK343" s="231">
        <f>ROUND(I343*H343,2)</f>
        <v>0</v>
      </c>
      <c r="BL343" s="15" t="s">
        <v>199</v>
      </c>
      <c r="BM343" s="230" t="s">
        <v>554</v>
      </c>
    </row>
    <row r="344" s="2" customFormat="1">
      <c r="A344" s="36"/>
      <c r="B344" s="37"/>
      <c r="C344" s="38"/>
      <c r="D344" s="232" t="s">
        <v>135</v>
      </c>
      <c r="E344" s="38"/>
      <c r="F344" s="233" t="s">
        <v>553</v>
      </c>
      <c r="G344" s="38"/>
      <c r="H344" s="38"/>
      <c r="I344" s="234"/>
      <c r="J344" s="38"/>
      <c r="K344" s="38"/>
      <c r="L344" s="42"/>
      <c r="M344" s="235"/>
      <c r="N344" s="236"/>
      <c r="O344" s="90"/>
      <c r="P344" s="90"/>
      <c r="Q344" s="90"/>
      <c r="R344" s="90"/>
      <c r="S344" s="90"/>
      <c r="T344" s="91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5" t="s">
        <v>135</v>
      </c>
      <c r="AU344" s="15" t="s">
        <v>83</v>
      </c>
    </row>
    <row r="345" s="12" customFormat="1" ht="22.8" customHeight="1">
      <c r="A345" s="12"/>
      <c r="B345" s="202"/>
      <c r="C345" s="203"/>
      <c r="D345" s="204" t="s">
        <v>72</v>
      </c>
      <c r="E345" s="216" t="s">
        <v>555</v>
      </c>
      <c r="F345" s="216" t="s">
        <v>556</v>
      </c>
      <c r="G345" s="203"/>
      <c r="H345" s="203"/>
      <c r="I345" s="206"/>
      <c r="J345" s="217">
        <f>BK345</f>
        <v>0</v>
      </c>
      <c r="K345" s="203"/>
      <c r="L345" s="208"/>
      <c r="M345" s="209"/>
      <c r="N345" s="210"/>
      <c r="O345" s="210"/>
      <c r="P345" s="211">
        <f>SUM(P346:P357)</f>
        <v>0</v>
      </c>
      <c r="Q345" s="210"/>
      <c r="R345" s="211">
        <f>SUM(R346:R357)</f>
        <v>0.14215999999999998</v>
      </c>
      <c r="S345" s="210"/>
      <c r="T345" s="212">
        <f>SUM(T346:T357)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3" t="s">
        <v>83</v>
      </c>
      <c r="AT345" s="214" t="s">
        <v>72</v>
      </c>
      <c r="AU345" s="214" t="s">
        <v>81</v>
      </c>
      <c r="AY345" s="213" t="s">
        <v>127</v>
      </c>
      <c r="BK345" s="215">
        <f>SUM(BK346:BK357)</f>
        <v>0</v>
      </c>
    </row>
    <row r="346" s="2" customFormat="1" ht="21.75" customHeight="1">
      <c r="A346" s="36"/>
      <c r="B346" s="37"/>
      <c r="C346" s="218" t="s">
        <v>557</v>
      </c>
      <c r="D346" s="218" t="s">
        <v>129</v>
      </c>
      <c r="E346" s="219" t="s">
        <v>558</v>
      </c>
      <c r="F346" s="220" t="s">
        <v>559</v>
      </c>
      <c r="G346" s="221" t="s">
        <v>152</v>
      </c>
      <c r="H346" s="222">
        <v>265</v>
      </c>
      <c r="I346" s="223"/>
      <c r="J346" s="224">
        <f>ROUND(I346*H346,2)</f>
        <v>0</v>
      </c>
      <c r="K346" s="225"/>
      <c r="L346" s="42"/>
      <c r="M346" s="226" t="s">
        <v>1</v>
      </c>
      <c r="N346" s="227" t="s">
        <v>40</v>
      </c>
      <c r="O346" s="90"/>
      <c r="P346" s="228">
        <f>O346*H346</f>
        <v>0</v>
      </c>
      <c r="Q346" s="228">
        <v>2.0000000000000002E-05</v>
      </c>
      <c r="R346" s="228">
        <f>Q346*H346</f>
        <v>0.0053</v>
      </c>
      <c r="S346" s="228">
        <v>0</v>
      </c>
      <c r="T346" s="229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30" t="s">
        <v>199</v>
      </c>
      <c r="AT346" s="230" t="s">
        <v>129</v>
      </c>
      <c r="AU346" s="230" t="s">
        <v>83</v>
      </c>
      <c r="AY346" s="15" t="s">
        <v>127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5" t="s">
        <v>133</v>
      </c>
      <c r="BK346" s="231">
        <f>ROUND(I346*H346,2)</f>
        <v>0</v>
      </c>
      <c r="BL346" s="15" t="s">
        <v>199</v>
      </c>
      <c r="BM346" s="230" t="s">
        <v>560</v>
      </c>
    </row>
    <row r="347" s="2" customFormat="1">
      <c r="A347" s="36"/>
      <c r="B347" s="37"/>
      <c r="C347" s="38"/>
      <c r="D347" s="232" t="s">
        <v>135</v>
      </c>
      <c r="E347" s="38"/>
      <c r="F347" s="233" t="s">
        <v>559</v>
      </c>
      <c r="G347" s="38"/>
      <c r="H347" s="38"/>
      <c r="I347" s="234"/>
      <c r="J347" s="38"/>
      <c r="K347" s="38"/>
      <c r="L347" s="42"/>
      <c r="M347" s="235"/>
      <c r="N347" s="236"/>
      <c r="O347" s="90"/>
      <c r="P347" s="90"/>
      <c r="Q347" s="90"/>
      <c r="R347" s="90"/>
      <c r="S347" s="90"/>
      <c r="T347" s="91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5" t="s">
        <v>135</v>
      </c>
      <c r="AU347" s="15" t="s">
        <v>83</v>
      </c>
    </row>
    <row r="348" s="2" customFormat="1" ht="21.75" customHeight="1">
      <c r="A348" s="36"/>
      <c r="B348" s="37"/>
      <c r="C348" s="218" t="s">
        <v>561</v>
      </c>
      <c r="D348" s="218" t="s">
        <v>129</v>
      </c>
      <c r="E348" s="219" t="s">
        <v>562</v>
      </c>
      <c r="F348" s="220" t="s">
        <v>563</v>
      </c>
      <c r="G348" s="221" t="s">
        <v>152</v>
      </c>
      <c r="H348" s="222">
        <v>544</v>
      </c>
      <c r="I348" s="223"/>
      <c r="J348" s="224">
        <f>ROUND(I348*H348,2)</f>
        <v>0</v>
      </c>
      <c r="K348" s="225"/>
      <c r="L348" s="42"/>
      <c r="M348" s="226" t="s">
        <v>1</v>
      </c>
      <c r="N348" s="227" t="s">
        <v>40</v>
      </c>
      <c r="O348" s="90"/>
      <c r="P348" s="228">
        <f>O348*H348</f>
        <v>0</v>
      </c>
      <c r="Q348" s="228">
        <v>0.00012999999999999999</v>
      </c>
      <c r="R348" s="228">
        <f>Q348*H348</f>
        <v>0.070719999999999991</v>
      </c>
      <c r="S348" s="228">
        <v>0</v>
      </c>
      <c r="T348" s="229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30" t="s">
        <v>199</v>
      </c>
      <c r="AT348" s="230" t="s">
        <v>129</v>
      </c>
      <c r="AU348" s="230" t="s">
        <v>83</v>
      </c>
      <c r="AY348" s="15" t="s">
        <v>127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5" t="s">
        <v>133</v>
      </c>
      <c r="BK348" s="231">
        <f>ROUND(I348*H348,2)</f>
        <v>0</v>
      </c>
      <c r="BL348" s="15" t="s">
        <v>199</v>
      </c>
      <c r="BM348" s="230" t="s">
        <v>564</v>
      </c>
    </row>
    <row r="349" s="2" customFormat="1">
      <c r="A349" s="36"/>
      <c r="B349" s="37"/>
      <c r="C349" s="38"/>
      <c r="D349" s="232" t="s">
        <v>135</v>
      </c>
      <c r="E349" s="38"/>
      <c r="F349" s="233" t="s">
        <v>563</v>
      </c>
      <c r="G349" s="38"/>
      <c r="H349" s="38"/>
      <c r="I349" s="234"/>
      <c r="J349" s="38"/>
      <c r="K349" s="38"/>
      <c r="L349" s="42"/>
      <c r="M349" s="235"/>
      <c r="N349" s="236"/>
      <c r="O349" s="90"/>
      <c r="P349" s="90"/>
      <c r="Q349" s="90"/>
      <c r="R349" s="90"/>
      <c r="S349" s="90"/>
      <c r="T349" s="91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135</v>
      </c>
      <c r="AU349" s="15" t="s">
        <v>83</v>
      </c>
    </row>
    <row r="350" s="2" customFormat="1" ht="21.75" customHeight="1">
      <c r="A350" s="36"/>
      <c r="B350" s="37"/>
      <c r="C350" s="218" t="s">
        <v>565</v>
      </c>
      <c r="D350" s="218" t="s">
        <v>129</v>
      </c>
      <c r="E350" s="219" t="s">
        <v>566</v>
      </c>
      <c r="F350" s="220" t="s">
        <v>567</v>
      </c>
      <c r="G350" s="221" t="s">
        <v>152</v>
      </c>
      <c r="H350" s="222">
        <v>544</v>
      </c>
      <c r="I350" s="223"/>
      <c r="J350" s="224">
        <f>ROUND(I350*H350,2)</f>
        <v>0</v>
      </c>
      <c r="K350" s="225"/>
      <c r="L350" s="42"/>
      <c r="M350" s="226" t="s">
        <v>1</v>
      </c>
      <c r="N350" s="227" t="s">
        <v>40</v>
      </c>
      <c r="O350" s="90"/>
      <c r="P350" s="228">
        <f>O350*H350</f>
        <v>0</v>
      </c>
      <c r="Q350" s="228">
        <v>0.00011</v>
      </c>
      <c r="R350" s="228">
        <f>Q350*H350</f>
        <v>0.059840000000000004</v>
      </c>
      <c r="S350" s="228">
        <v>0</v>
      </c>
      <c r="T350" s="229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30" t="s">
        <v>199</v>
      </c>
      <c r="AT350" s="230" t="s">
        <v>129</v>
      </c>
      <c r="AU350" s="230" t="s">
        <v>83</v>
      </c>
      <c r="AY350" s="15" t="s">
        <v>127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5" t="s">
        <v>133</v>
      </c>
      <c r="BK350" s="231">
        <f>ROUND(I350*H350,2)</f>
        <v>0</v>
      </c>
      <c r="BL350" s="15" t="s">
        <v>199</v>
      </c>
      <c r="BM350" s="230" t="s">
        <v>568</v>
      </c>
    </row>
    <row r="351" s="2" customFormat="1">
      <c r="A351" s="36"/>
      <c r="B351" s="37"/>
      <c r="C351" s="38"/>
      <c r="D351" s="232" t="s">
        <v>135</v>
      </c>
      <c r="E351" s="38"/>
      <c r="F351" s="233" t="s">
        <v>567</v>
      </c>
      <c r="G351" s="38"/>
      <c r="H351" s="38"/>
      <c r="I351" s="234"/>
      <c r="J351" s="38"/>
      <c r="K351" s="38"/>
      <c r="L351" s="42"/>
      <c r="M351" s="235"/>
      <c r="N351" s="236"/>
      <c r="O351" s="90"/>
      <c r="P351" s="90"/>
      <c r="Q351" s="90"/>
      <c r="R351" s="90"/>
      <c r="S351" s="90"/>
      <c r="T351" s="91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5" t="s">
        <v>135</v>
      </c>
      <c r="AU351" s="15" t="s">
        <v>83</v>
      </c>
    </row>
    <row r="352" s="2" customFormat="1" ht="21.75" customHeight="1">
      <c r="A352" s="36"/>
      <c r="B352" s="37"/>
      <c r="C352" s="218" t="s">
        <v>569</v>
      </c>
      <c r="D352" s="218" t="s">
        <v>129</v>
      </c>
      <c r="E352" s="219" t="s">
        <v>570</v>
      </c>
      <c r="F352" s="220" t="s">
        <v>571</v>
      </c>
      <c r="G352" s="221" t="s">
        <v>152</v>
      </c>
      <c r="H352" s="222">
        <v>15</v>
      </c>
      <c r="I352" s="223"/>
      <c r="J352" s="224">
        <f>ROUND(I352*H352,2)</f>
        <v>0</v>
      </c>
      <c r="K352" s="225"/>
      <c r="L352" s="42"/>
      <c r="M352" s="226" t="s">
        <v>1</v>
      </c>
      <c r="N352" s="227" t="s">
        <v>40</v>
      </c>
      <c r="O352" s="90"/>
      <c r="P352" s="228">
        <f>O352*H352</f>
        <v>0</v>
      </c>
      <c r="Q352" s="228">
        <v>2.0000000000000002E-05</v>
      </c>
      <c r="R352" s="228">
        <f>Q352*H352</f>
        <v>0.00030000000000000003</v>
      </c>
      <c r="S352" s="228">
        <v>0</v>
      </c>
      <c r="T352" s="229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30" t="s">
        <v>199</v>
      </c>
      <c r="AT352" s="230" t="s">
        <v>129</v>
      </c>
      <c r="AU352" s="230" t="s">
        <v>83</v>
      </c>
      <c r="AY352" s="15" t="s">
        <v>127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5" t="s">
        <v>133</v>
      </c>
      <c r="BK352" s="231">
        <f>ROUND(I352*H352,2)</f>
        <v>0</v>
      </c>
      <c r="BL352" s="15" t="s">
        <v>199</v>
      </c>
      <c r="BM352" s="230" t="s">
        <v>572</v>
      </c>
    </row>
    <row r="353" s="2" customFormat="1">
      <c r="A353" s="36"/>
      <c r="B353" s="37"/>
      <c r="C353" s="38"/>
      <c r="D353" s="232" t="s">
        <v>135</v>
      </c>
      <c r="E353" s="38"/>
      <c r="F353" s="233" t="s">
        <v>571</v>
      </c>
      <c r="G353" s="38"/>
      <c r="H353" s="38"/>
      <c r="I353" s="234"/>
      <c r="J353" s="38"/>
      <c r="K353" s="38"/>
      <c r="L353" s="42"/>
      <c r="M353" s="235"/>
      <c r="N353" s="236"/>
      <c r="O353" s="90"/>
      <c r="P353" s="90"/>
      <c r="Q353" s="90"/>
      <c r="R353" s="90"/>
      <c r="S353" s="90"/>
      <c r="T353" s="91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5" t="s">
        <v>135</v>
      </c>
      <c r="AU353" s="15" t="s">
        <v>83</v>
      </c>
    </row>
    <row r="354" s="2" customFormat="1" ht="21.75" customHeight="1">
      <c r="A354" s="36"/>
      <c r="B354" s="37"/>
      <c r="C354" s="218" t="s">
        <v>573</v>
      </c>
      <c r="D354" s="218" t="s">
        <v>129</v>
      </c>
      <c r="E354" s="219" t="s">
        <v>574</v>
      </c>
      <c r="F354" s="220" t="s">
        <v>575</v>
      </c>
      <c r="G354" s="221" t="s">
        <v>152</v>
      </c>
      <c r="H354" s="222">
        <v>30</v>
      </c>
      <c r="I354" s="223"/>
      <c r="J354" s="224">
        <f>ROUND(I354*H354,2)</f>
        <v>0</v>
      </c>
      <c r="K354" s="225"/>
      <c r="L354" s="42"/>
      <c r="M354" s="226" t="s">
        <v>1</v>
      </c>
      <c r="N354" s="227" t="s">
        <v>40</v>
      </c>
      <c r="O354" s="90"/>
      <c r="P354" s="228">
        <f>O354*H354</f>
        <v>0</v>
      </c>
      <c r="Q354" s="228">
        <v>0.00013999999999999999</v>
      </c>
      <c r="R354" s="228">
        <f>Q354*H354</f>
        <v>0.0041999999999999997</v>
      </c>
      <c r="S354" s="228">
        <v>0</v>
      </c>
      <c r="T354" s="229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30" t="s">
        <v>199</v>
      </c>
      <c r="AT354" s="230" t="s">
        <v>129</v>
      </c>
      <c r="AU354" s="230" t="s">
        <v>83</v>
      </c>
      <c r="AY354" s="15" t="s">
        <v>127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5" t="s">
        <v>133</v>
      </c>
      <c r="BK354" s="231">
        <f>ROUND(I354*H354,2)</f>
        <v>0</v>
      </c>
      <c r="BL354" s="15" t="s">
        <v>199</v>
      </c>
      <c r="BM354" s="230" t="s">
        <v>576</v>
      </c>
    </row>
    <row r="355" s="2" customFormat="1">
      <c r="A355" s="36"/>
      <c r="B355" s="37"/>
      <c r="C355" s="38"/>
      <c r="D355" s="232" t="s">
        <v>135</v>
      </c>
      <c r="E355" s="38"/>
      <c r="F355" s="233" t="s">
        <v>575</v>
      </c>
      <c r="G355" s="38"/>
      <c r="H355" s="38"/>
      <c r="I355" s="234"/>
      <c r="J355" s="38"/>
      <c r="K355" s="38"/>
      <c r="L355" s="42"/>
      <c r="M355" s="235"/>
      <c r="N355" s="236"/>
      <c r="O355" s="90"/>
      <c r="P355" s="90"/>
      <c r="Q355" s="90"/>
      <c r="R355" s="90"/>
      <c r="S355" s="90"/>
      <c r="T355" s="91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135</v>
      </c>
      <c r="AU355" s="15" t="s">
        <v>83</v>
      </c>
    </row>
    <row r="356" s="2" customFormat="1" ht="21.75" customHeight="1">
      <c r="A356" s="36"/>
      <c r="B356" s="37"/>
      <c r="C356" s="218" t="s">
        <v>577</v>
      </c>
      <c r="D356" s="218" t="s">
        <v>129</v>
      </c>
      <c r="E356" s="219" t="s">
        <v>578</v>
      </c>
      <c r="F356" s="220" t="s">
        <v>579</v>
      </c>
      <c r="G356" s="221" t="s">
        <v>152</v>
      </c>
      <c r="H356" s="222">
        <v>15</v>
      </c>
      <c r="I356" s="223"/>
      <c r="J356" s="224">
        <f>ROUND(I356*H356,2)</f>
        <v>0</v>
      </c>
      <c r="K356" s="225"/>
      <c r="L356" s="42"/>
      <c r="M356" s="226" t="s">
        <v>1</v>
      </c>
      <c r="N356" s="227" t="s">
        <v>40</v>
      </c>
      <c r="O356" s="90"/>
      <c r="P356" s="228">
        <f>O356*H356</f>
        <v>0</v>
      </c>
      <c r="Q356" s="228">
        <v>0.00012</v>
      </c>
      <c r="R356" s="228">
        <f>Q356*H356</f>
        <v>0.0018</v>
      </c>
      <c r="S356" s="228">
        <v>0</v>
      </c>
      <c r="T356" s="229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30" t="s">
        <v>199</v>
      </c>
      <c r="AT356" s="230" t="s">
        <v>129</v>
      </c>
      <c r="AU356" s="230" t="s">
        <v>83</v>
      </c>
      <c r="AY356" s="15" t="s">
        <v>127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5" t="s">
        <v>133</v>
      </c>
      <c r="BK356" s="231">
        <f>ROUND(I356*H356,2)</f>
        <v>0</v>
      </c>
      <c r="BL356" s="15" t="s">
        <v>199</v>
      </c>
      <c r="BM356" s="230" t="s">
        <v>580</v>
      </c>
    </row>
    <row r="357" s="2" customFormat="1">
      <c r="A357" s="36"/>
      <c r="B357" s="37"/>
      <c r="C357" s="38"/>
      <c r="D357" s="232" t="s">
        <v>135</v>
      </c>
      <c r="E357" s="38"/>
      <c r="F357" s="233" t="s">
        <v>579</v>
      </c>
      <c r="G357" s="38"/>
      <c r="H357" s="38"/>
      <c r="I357" s="234"/>
      <c r="J357" s="38"/>
      <c r="K357" s="38"/>
      <c r="L357" s="42"/>
      <c r="M357" s="235"/>
      <c r="N357" s="236"/>
      <c r="O357" s="90"/>
      <c r="P357" s="90"/>
      <c r="Q357" s="90"/>
      <c r="R357" s="90"/>
      <c r="S357" s="90"/>
      <c r="T357" s="91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135</v>
      </c>
      <c r="AU357" s="15" t="s">
        <v>83</v>
      </c>
    </row>
    <row r="358" s="12" customFormat="1" ht="25.92" customHeight="1">
      <c r="A358" s="12"/>
      <c r="B358" s="202"/>
      <c r="C358" s="203"/>
      <c r="D358" s="204" t="s">
        <v>72</v>
      </c>
      <c r="E358" s="205" t="s">
        <v>241</v>
      </c>
      <c r="F358" s="205" t="s">
        <v>581</v>
      </c>
      <c r="G358" s="203"/>
      <c r="H358" s="203"/>
      <c r="I358" s="206"/>
      <c r="J358" s="207">
        <f>BK358</f>
        <v>0</v>
      </c>
      <c r="K358" s="203"/>
      <c r="L358" s="208"/>
      <c r="M358" s="209"/>
      <c r="N358" s="210"/>
      <c r="O358" s="210"/>
      <c r="P358" s="211">
        <f>P359+P396+P401</f>
        <v>0</v>
      </c>
      <c r="Q358" s="210"/>
      <c r="R358" s="211">
        <f>R359+R396+R401</f>
        <v>0.19816999999999999</v>
      </c>
      <c r="S358" s="210"/>
      <c r="T358" s="212">
        <f>T359+T396+T401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3" t="s">
        <v>139</v>
      </c>
      <c r="AT358" s="214" t="s">
        <v>72</v>
      </c>
      <c r="AU358" s="214" t="s">
        <v>73</v>
      </c>
      <c r="AY358" s="213" t="s">
        <v>127</v>
      </c>
      <c r="BK358" s="215">
        <f>BK359+BK396+BK401</f>
        <v>0</v>
      </c>
    </row>
    <row r="359" s="12" customFormat="1" ht="22.8" customHeight="1">
      <c r="A359" s="12"/>
      <c r="B359" s="202"/>
      <c r="C359" s="203"/>
      <c r="D359" s="204" t="s">
        <v>72</v>
      </c>
      <c r="E359" s="216" t="s">
        <v>582</v>
      </c>
      <c r="F359" s="216" t="s">
        <v>583</v>
      </c>
      <c r="G359" s="203"/>
      <c r="H359" s="203"/>
      <c r="I359" s="206"/>
      <c r="J359" s="217">
        <f>BK359</f>
        <v>0</v>
      </c>
      <c r="K359" s="203"/>
      <c r="L359" s="208"/>
      <c r="M359" s="209"/>
      <c r="N359" s="210"/>
      <c r="O359" s="210"/>
      <c r="P359" s="211">
        <f>SUM(P360:P395)</f>
        <v>0</v>
      </c>
      <c r="Q359" s="210"/>
      <c r="R359" s="211">
        <f>SUM(R360:R395)</f>
        <v>0.16380999999999998</v>
      </c>
      <c r="S359" s="210"/>
      <c r="T359" s="212">
        <f>SUM(T360:T395)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3" t="s">
        <v>139</v>
      </c>
      <c r="AT359" s="214" t="s">
        <v>72</v>
      </c>
      <c r="AU359" s="214" t="s">
        <v>81</v>
      </c>
      <c r="AY359" s="213" t="s">
        <v>127</v>
      </c>
      <c r="BK359" s="215">
        <f>SUM(BK360:BK395)</f>
        <v>0</v>
      </c>
    </row>
    <row r="360" s="2" customFormat="1" ht="16.5" customHeight="1">
      <c r="A360" s="36"/>
      <c r="B360" s="37"/>
      <c r="C360" s="248" t="s">
        <v>584</v>
      </c>
      <c r="D360" s="248" t="s">
        <v>241</v>
      </c>
      <c r="E360" s="249" t="s">
        <v>585</v>
      </c>
      <c r="F360" s="250" t="s">
        <v>586</v>
      </c>
      <c r="G360" s="251" t="s">
        <v>587</v>
      </c>
      <c r="H360" s="252">
        <v>120</v>
      </c>
      <c r="I360" s="253"/>
      <c r="J360" s="254">
        <f>ROUND(I360*H360,2)</f>
        <v>0</v>
      </c>
      <c r="K360" s="255"/>
      <c r="L360" s="256"/>
      <c r="M360" s="257" t="s">
        <v>1</v>
      </c>
      <c r="N360" s="258" t="s">
        <v>40</v>
      </c>
      <c r="O360" s="90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30" t="s">
        <v>588</v>
      </c>
      <c r="AT360" s="230" t="s">
        <v>241</v>
      </c>
      <c r="AU360" s="230" t="s">
        <v>83</v>
      </c>
      <c r="AY360" s="15" t="s">
        <v>127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5" t="s">
        <v>133</v>
      </c>
      <c r="BK360" s="231">
        <f>ROUND(I360*H360,2)</f>
        <v>0</v>
      </c>
      <c r="BL360" s="15" t="s">
        <v>411</v>
      </c>
      <c r="BM360" s="230" t="s">
        <v>589</v>
      </c>
    </row>
    <row r="361" s="2" customFormat="1">
      <c r="A361" s="36"/>
      <c r="B361" s="37"/>
      <c r="C361" s="38"/>
      <c r="D361" s="232" t="s">
        <v>135</v>
      </c>
      <c r="E361" s="38"/>
      <c r="F361" s="233" t="s">
        <v>590</v>
      </c>
      <c r="G361" s="38"/>
      <c r="H361" s="38"/>
      <c r="I361" s="234"/>
      <c r="J361" s="38"/>
      <c r="K361" s="38"/>
      <c r="L361" s="42"/>
      <c r="M361" s="235"/>
      <c r="N361" s="236"/>
      <c r="O361" s="90"/>
      <c r="P361" s="90"/>
      <c r="Q361" s="90"/>
      <c r="R361" s="90"/>
      <c r="S361" s="90"/>
      <c r="T361" s="91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5" t="s">
        <v>135</v>
      </c>
      <c r="AU361" s="15" t="s">
        <v>83</v>
      </c>
    </row>
    <row r="362" s="2" customFormat="1" ht="16.5" customHeight="1">
      <c r="A362" s="36"/>
      <c r="B362" s="37"/>
      <c r="C362" s="248" t="s">
        <v>591</v>
      </c>
      <c r="D362" s="248" t="s">
        <v>241</v>
      </c>
      <c r="E362" s="249" t="s">
        <v>592</v>
      </c>
      <c r="F362" s="250" t="s">
        <v>593</v>
      </c>
      <c r="G362" s="251" t="s">
        <v>594</v>
      </c>
      <c r="H362" s="252">
        <v>1</v>
      </c>
      <c r="I362" s="253"/>
      <c r="J362" s="254">
        <f>ROUND(I362*H362,2)</f>
        <v>0</v>
      </c>
      <c r="K362" s="255"/>
      <c r="L362" s="256"/>
      <c r="M362" s="257" t="s">
        <v>1</v>
      </c>
      <c r="N362" s="258" t="s">
        <v>40</v>
      </c>
      <c r="O362" s="90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30" t="s">
        <v>588</v>
      </c>
      <c r="AT362" s="230" t="s">
        <v>241</v>
      </c>
      <c r="AU362" s="230" t="s">
        <v>83</v>
      </c>
      <c r="AY362" s="15" t="s">
        <v>127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5" t="s">
        <v>133</v>
      </c>
      <c r="BK362" s="231">
        <f>ROUND(I362*H362,2)</f>
        <v>0</v>
      </c>
      <c r="BL362" s="15" t="s">
        <v>411</v>
      </c>
      <c r="BM362" s="230" t="s">
        <v>595</v>
      </c>
    </row>
    <row r="363" s="2" customFormat="1">
      <c r="A363" s="36"/>
      <c r="B363" s="37"/>
      <c r="C363" s="38"/>
      <c r="D363" s="232" t="s">
        <v>135</v>
      </c>
      <c r="E363" s="38"/>
      <c r="F363" s="233" t="s">
        <v>596</v>
      </c>
      <c r="G363" s="38"/>
      <c r="H363" s="38"/>
      <c r="I363" s="234"/>
      <c r="J363" s="38"/>
      <c r="K363" s="38"/>
      <c r="L363" s="42"/>
      <c r="M363" s="235"/>
      <c r="N363" s="236"/>
      <c r="O363" s="90"/>
      <c r="P363" s="90"/>
      <c r="Q363" s="90"/>
      <c r="R363" s="90"/>
      <c r="S363" s="90"/>
      <c r="T363" s="91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5" t="s">
        <v>135</v>
      </c>
      <c r="AU363" s="15" t="s">
        <v>83</v>
      </c>
    </row>
    <row r="364" s="2" customFormat="1" ht="16.5" customHeight="1">
      <c r="A364" s="36"/>
      <c r="B364" s="37"/>
      <c r="C364" s="248" t="s">
        <v>597</v>
      </c>
      <c r="D364" s="248" t="s">
        <v>241</v>
      </c>
      <c r="E364" s="249" t="s">
        <v>598</v>
      </c>
      <c r="F364" s="250" t="s">
        <v>599</v>
      </c>
      <c r="G364" s="251" t="s">
        <v>594</v>
      </c>
      <c r="H364" s="252">
        <v>1</v>
      </c>
      <c r="I364" s="253"/>
      <c r="J364" s="254">
        <f>ROUND(I364*H364,2)</f>
        <v>0</v>
      </c>
      <c r="K364" s="255"/>
      <c r="L364" s="256"/>
      <c r="M364" s="257" t="s">
        <v>1</v>
      </c>
      <c r="N364" s="258" t="s">
        <v>40</v>
      </c>
      <c r="O364" s="90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30" t="s">
        <v>588</v>
      </c>
      <c r="AT364" s="230" t="s">
        <v>241</v>
      </c>
      <c r="AU364" s="230" t="s">
        <v>83</v>
      </c>
      <c r="AY364" s="15" t="s">
        <v>127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5" t="s">
        <v>133</v>
      </c>
      <c r="BK364" s="231">
        <f>ROUND(I364*H364,2)</f>
        <v>0</v>
      </c>
      <c r="BL364" s="15" t="s">
        <v>411</v>
      </c>
      <c r="BM364" s="230" t="s">
        <v>600</v>
      </c>
    </row>
    <row r="365" s="2" customFormat="1">
      <c r="A365" s="36"/>
      <c r="B365" s="37"/>
      <c r="C365" s="38"/>
      <c r="D365" s="232" t="s">
        <v>135</v>
      </c>
      <c r="E365" s="38"/>
      <c r="F365" s="233" t="s">
        <v>601</v>
      </c>
      <c r="G365" s="38"/>
      <c r="H365" s="38"/>
      <c r="I365" s="234"/>
      <c r="J365" s="38"/>
      <c r="K365" s="38"/>
      <c r="L365" s="42"/>
      <c r="M365" s="235"/>
      <c r="N365" s="236"/>
      <c r="O365" s="90"/>
      <c r="P365" s="90"/>
      <c r="Q365" s="90"/>
      <c r="R365" s="90"/>
      <c r="S365" s="90"/>
      <c r="T365" s="91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5" t="s">
        <v>135</v>
      </c>
      <c r="AU365" s="15" t="s">
        <v>83</v>
      </c>
    </row>
    <row r="366" s="2" customFormat="1" ht="16.5" customHeight="1">
      <c r="A366" s="36"/>
      <c r="B366" s="37"/>
      <c r="C366" s="248" t="s">
        <v>602</v>
      </c>
      <c r="D366" s="248" t="s">
        <v>241</v>
      </c>
      <c r="E366" s="249" t="s">
        <v>603</v>
      </c>
      <c r="F366" s="250" t="s">
        <v>604</v>
      </c>
      <c r="G366" s="251" t="s">
        <v>594</v>
      </c>
      <c r="H366" s="252">
        <v>4</v>
      </c>
      <c r="I366" s="253"/>
      <c r="J366" s="254">
        <f>ROUND(I366*H366,2)</f>
        <v>0</v>
      </c>
      <c r="K366" s="255"/>
      <c r="L366" s="256"/>
      <c r="M366" s="257" t="s">
        <v>1</v>
      </c>
      <c r="N366" s="258" t="s">
        <v>40</v>
      </c>
      <c r="O366" s="90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30" t="s">
        <v>588</v>
      </c>
      <c r="AT366" s="230" t="s">
        <v>241</v>
      </c>
      <c r="AU366" s="230" t="s">
        <v>83</v>
      </c>
      <c r="AY366" s="15" t="s">
        <v>127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5" t="s">
        <v>133</v>
      </c>
      <c r="BK366" s="231">
        <f>ROUND(I366*H366,2)</f>
        <v>0</v>
      </c>
      <c r="BL366" s="15" t="s">
        <v>411</v>
      </c>
      <c r="BM366" s="230" t="s">
        <v>605</v>
      </c>
    </row>
    <row r="367" s="2" customFormat="1">
      <c r="A367" s="36"/>
      <c r="B367" s="37"/>
      <c r="C367" s="38"/>
      <c r="D367" s="232" t="s">
        <v>135</v>
      </c>
      <c r="E367" s="38"/>
      <c r="F367" s="233" t="s">
        <v>604</v>
      </c>
      <c r="G367" s="38"/>
      <c r="H367" s="38"/>
      <c r="I367" s="234"/>
      <c r="J367" s="38"/>
      <c r="K367" s="38"/>
      <c r="L367" s="42"/>
      <c r="M367" s="235"/>
      <c r="N367" s="236"/>
      <c r="O367" s="90"/>
      <c r="P367" s="90"/>
      <c r="Q367" s="90"/>
      <c r="R367" s="90"/>
      <c r="S367" s="90"/>
      <c r="T367" s="91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5" t="s">
        <v>135</v>
      </c>
      <c r="AU367" s="15" t="s">
        <v>83</v>
      </c>
    </row>
    <row r="368" s="2" customFormat="1" ht="16.5" customHeight="1">
      <c r="A368" s="36"/>
      <c r="B368" s="37"/>
      <c r="C368" s="248" t="s">
        <v>606</v>
      </c>
      <c r="D368" s="248" t="s">
        <v>241</v>
      </c>
      <c r="E368" s="249" t="s">
        <v>607</v>
      </c>
      <c r="F368" s="250" t="s">
        <v>608</v>
      </c>
      <c r="G368" s="251" t="s">
        <v>594</v>
      </c>
      <c r="H368" s="252">
        <v>4</v>
      </c>
      <c r="I368" s="253"/>
      <c r="J368" s="254">
        <f>ROUND(I368*H368,2)</f>
        <v>0</v>
      </c>
      <c r="K368" s="255"/>
      <c r="L368" s="256"/>
      <c r="M368" s="257" t="s">
        <v>1</v>
      </c>
      <c r="N368" s="258" t="s">
        <v>40</v>
      </c>
      <c r="O368" s="90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30" t="s">
        <v>588</v>
      </c>
      <c r="AT368" s="230" t="s">
        <v>241</v>
      </c>
      <c r="AU368" s="230" t="s">
        <v>83</v>
      </c>
      <c r="AY368" s="15" t="s">
        <v>127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5" t="s">
        <v>133</v>
      </c>
      <c r="BK368" s="231">
        <f>ROUND(I368*H368,2)</f>
        <v>0</v>
      </c>
      <c r="BL368" s="15" t="s">
        <v>411</v>
      </c>
      <c r="BM368" s="230" t="s">
        <v>609</v>
      </c>
    </row>
    <row r="369" s="2" customFormat="1">
      <c r="A369" s="36"/>
      <c r="B369" s="37"/>
      <c r="C369" s="38"/>
      <c r="D369" s="232" t="s">
        <v>135</v>
      </c>
      <c r="E369" s="38"/>
      <c r="F369" s="233" t="s">
        <v>608</v>
      </c>
      <c r="G369" s="38"/>
      <c r="H369" s="38"/>
      <c r="I369" s="234"/>
      <c r="J369" s="38"/>
      <c r="K369" s="38"/>
      <c r="L369" s="42"/>
      <c r="M369" s="235"/>
      <c r="N369" s="236"/>
      <c r="O369" s="90"/>
      <c r="P369" s="90"/>
      <c r="Q369" s="90"/>
      <c r="R369" s="90"/>
      <c r="S369" s="90"/>
      <c r="T369" s="91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5" t="s">
        <v>135</v>
      </c>
      <c r="AU369" s="15" t="s">
        <v>83</v>
      </c>
    </row>
    <row r="370" s="2" customFormat="1" ht="16.5" customHeight="1">
      <c r="A370" s="36"/>
      <c r="B370" s="37"/>
      <c r="C370" s="218" t="s">
        <v>610</v>
      </c>
      <c r="D370" s="218" t="s">
        <v>129</v>
      </c>
      <c r="E370" s="219" t="s">
        <v>611</v>
      </c>
      <c r="F370" s="220" t="s">
        <v>612</v>
      </c>
      <c r="G370" s="221" t="s">
        <v>613</v>
      </c>
      <c r="H370" s="222">
        <v>4</v>
      </c>
      <c r="I370" s="223"/>
      <c r="J370" s="224">
        <f>ROUND(I370*H370,2)</f>
        <v>0</v>
      </c>
      <c r="K370" s="225"/>
      <c r="L370" s="42"/>
      <c r="M370" s="226" t="s">
        <v>1</v>
      </c>
      <c r="N370" s="227" t="s">
        <v>40</v>
      </c>
      <c r="O370" s="90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30" t="s">
        <v>411</v>
      </c>
      <c r="AT370" s="230" t="s">
        <v>129</v>
      </c>
      <c r="AU370" s="230" t="s">
        <v>83</v>
      </c>
      <c r="AY370" s="15" t="s">
        <v>127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5" t="s">
        <v>133</v>
      </c>
      <c r="BK370" s="231">
        <f>ROUND(I370*H370,2)</f>
        <v>0</v>
      </c>
      <c r="BL370" s="15" t="s">
        <v>411</v>
      </c>
      <c r="BM370" s="230" t="s">
        <v>614</v>
      </c>
    </row>
    <row r="371" s="2" customFormat="1">
      <c r="A371" s="36"/>
      <c r="B371" s="37"/>
      <c r="C371" s="38"/>
      <c r="D371" s="232" t="s">
        <v>135</v>
      </c>
      <c r="E371" s="38"/>
      <c r="F371" s="233" t="s">
        <v>612</v>
      </c>
      <c r="G371" s="38"/>
      <c r="H371" s="38"/>
      <c r="I371" s="234"/>
      <c r="J371" s="38"/>
      <c r="K371" s="38"/>
      <c r="L371" s="42"/>
      <c r="M371" s="235"/>
      <c r="N371" s="236"/>
      <c r="O371" s="90"/>
      <c r="P371" s="90"/>
      <c r="Q371" s="90"/>
      <c r="R371" s="90"/>
      <c r="S371" s="90"/>
      <c r="T371" s="91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5" t="s">
        <v>135</v>
      </c>
      <c r="AU371" s="15" t="s">
        <v>83</v>
      </c>
    </row>
    <row r="372" s="2" customFormat="1" ht="33" customHeight="1">
      <c r="A372" s="36"/>
      <c r="B372" s="37"/>
      <c r="C372" s="218" t="s">
        <v>615</v>
      </c>
      <c r="D372" s="218" t="s">
        <v>129</v>
      </c>
      <c r="E372" s="219" t="s">
        <v>616</v>
      </c>
      <c r="F372" s="220" t="s">
        <v>617</v>
      </c>
      <c r="G372" s="221" t="s">
        <v>142</v>
      </c>
      <c r="H372" s="222">
        <v>126</v>
      </c>
      <c r="I372" s="223"/>
      <c r="J372" s="224">
        <f>ROUND(I372*H372,2)</f>
        <v>0</v>
      </c>
      <c r="K372" s="225"/>
      <c r="L372" s="42"/>
      <c r="M372" s="226" t="s">
        <v>1</v>
      </c>
      <c r="N372" s="227" t="s">
        <v>40</v>
      </c>
      <c r="O372" s="90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30" t="s">
        <v>411</v>
      </c>
      <c r="AT372" s="230" t="s">
        <v>129</v>
      </c>
      <c r="AU372" s="230" t="s">
        <v>83</v>
      </c>
      <c r="AY372" s="15" t="s">
        <v>127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5" t="s">
        <v>133</v>
      </c>
      <c r="BK372" s="231">
        <f>ROUND(I372*H372,2)</f>
        <v>0</v>
      </c>
      <c r="BL372" s="15" t="s">
        <v>411</v>
      </c>
      <c r="BM372" s="230" t="s">
        <v>618</v>
      </c>
    </row>
    <row r="373" s="2" customFormat="1">
      <c r="A373" s="36"/>
      <c r="B373" s="37"/>
      <c r="C373" s="38"/>
      <c r="D373" s="232" t="s">
        <v>135</v>
      </c>
      <c r="E373" s="38"/>
      <c r="F373" s="233" t="s">
        <v>617</v>
      </c>
      <c r="G373" s="38"/>
      <c r="H373" s="38"/>
      <c r="I373" s="234"/>
      <c r="J373" s="38"/>
      <c r="K373" s="38"/>
      <c r="L373" s="42"/>
      <c r="M373" s="235"/>
      <c r="N373" s="236"/>
      <c r="O373" s="90"/>
      <c r="P373" s="90"/>
      <c r="Q373" s="90"/>
      <c r="R373" s="90"/>
      <c r="S373" s="90"/>
      <c r="T373" s="91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5" t="s">
        <v>135</v>
      </c>
      <c r="AU373" s="15" t="s">
        <v>83</v>
      </c>
    </row>
    <row r="374" s="2" customFormat="1" ht="16.5" customHeight="1">
      <c r="A374" s="36"/>
      <c r="B374" s="37"/>
      <c r="C374" s="248" t="s">
        <v>619</v>
      </c>
      <c r="D374" s="248" t="s">
        <v>241</v>
      </c>
      <c r="E374" s="249" t="s">
        <v>620</v>
      </c>
      <c r="F374" s="250" t="s">
        <v>621</v>
      </c>
      <c r="G374" s="251" t="s">
        <v>244</v>
      </c>
      <c r="H374" s="252">
        <v>126</v>
      </c>
      <c r="I374" s="253"/>
      <c r="J374" s="254">
        <f>ROUND(I374*H374,2)</f>
        <v>0</v>
      </c>
      <c r="K374" s="255"/>
      <c r="L374" s="256"/>
      <c r="M374" s="257" t="s">
        <v>1</v>
      </c>
      <c r="N374" s="258" t="s">
        <v>40</v>
      </c>
      <c r="O374" s="90"/>
      <c r="P374" s="228">
        <f>O374*H374</f>
        <v>0</v>
      </c>
      <c r="Q374" s="228">
        <v>0.001</v>
      </c>
      <c r="R374" s="228">
        <f>Q374*H374</f>
        <v>0.126</v>
      </c>
      <c r="S374" s="228">
        <v>0</v>
      </c>
      <c r="T374" s="229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30" t="s">
        <v>588</v>
      </c>
      <c r="AT374" s="230" t="s">
        <v>241</v>
      </c>
      <c r="AU374" s="230" t="s">
        <v>83</v>
      </c>
      <c r="AY374" s="15" t="s">
        <v>127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5" t="s">
        <v>133</v>
      </c>
      <c r="BK374" s="231">
        <f>ROUND(I374*H374,2)</f>
        <v>0</v>
      </c>
      <c r="BL374" s="15" t="s">
        <v>411</v>
      </c>
      <c r="BM374" s="230" t="s">
        <v>622</v>
      </c>
    </row>
    <row r="375" s="2" customFormat="1">
      <c r="A375" s="36"/>
      <c r="B375" s="37"/>
      <c r="C375" s="38"/>
      <c r="D375" s="232" t="s">
        <v>135</v>
      </c>
      <c r="E375" s="38"/>
      <c r="F375" s="233" t="s">
        <v>621</v>
      </c>
      <c r="G375" s="38"/>
      <c r="H375" s="38"/>
      <c r="I375" s="234"/>
      <c r="J375" s="38"/>
      <c r="K375" s="38"/>
      <c r="L375" s="42"/>
      <c r="M375" s="235"/>
      <c r="N375" s="236"/>
      <c r="O375" s="90"/>
      <c r="P375" s="90"/>
      <c r="Q375" s="90"/>
      <c r="R375" s="90"/>
      <c r="S375" s="90"/>
      <c r="T375" s="91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5" t="s">
        <v>135</v>
      </c>
      <c r="AU375" s="15" t="s">
        <v>83</v>
      </c>
    </row>
    <row r="376" s="2" customFormat="1" ht="21.75" customHeight="1">
      <c r="A376" s="36"/>
      <c r="B376" s="37"/>
      <c r="C376" s="218" t="s">
        <v>623</v>
      </c>
      <c r="D376" s="218" t="s">
        <v>129</v>
      </c>
      <c r="E376" s="219" t="s">
        <v>624</v>
      </c>
      <c r="F376" s="220" t="s">
        <v>625</v>
      </c>
      <c r="G376" s="221" t="s">
        <v>132</v>
      </c>
      <c r="H376" s="222">
        <v>6</v>
      </c>
      <c r="I376" s="223"/>
      <c r="J376" s="224">
        <f>ROUND(I376*H376,2)</f>
        <v>0</v>
      </c>
      <c r="K376" s="225"/>
      <c r="L376" s="42"/>
      <c r="M376" s="226" t="s">
        <v>1</v>
      </c>
      <c r="N376" s="227" t="s">
        <v>40</v>
      </c>
      <c r="O376" s="90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30" t="s">
        <v>411</v>
      </c>
      <c r="AT376" s="230" t="s">
        <v>129</v>
      </c>
      <c r="AU376" s="230" t="s">
        <v>83</v>
      </c>
      <c r="AY376" s="15" t="s">
        <v>127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5" t="s">
        <v>133</v>
      </c>
      <c r="BK376" s="231">
        <f>ROUND(I376*H376,2)</f>
        <v>0</v>
      </c>
      <c r="BL376" s="15" t="s">
        <v>411</v>
      </c>
      <c r="BM376" s="230" t="s">
        <v>626</v>
      </c>
    </row>
    <row r="377" s="2" customFormat="1">
      <c r="A377" s="36"/>
      <c r="B377" s="37"/>
      <c r="C377" s="38"/>
      <c r="D377" s="232" t="s">
        <v>135</v>
      </c>
      <c r="E377" s="38"/>
      <c r="F377" s="233" t="s">
        <v>625</v>
      </c>
      <c r="G377" s="38"/>
      <c r="H377" s="38"/>
      <c r="I377" s="234"/>
      <c r="J377" s="38"/>
      <c r="K377" s="38"/>
      <c r="L377" s="42"/>
      <c r="M377" s="235"/>
      <c r="N377" s="236"/>
      <c r="O377" s="90"/>
      <c r="P377" s="90"/>
      <c r="Q377" s="90"/>
      <c r="R377" s="90"/>
      <c r="S377" s="90"/>
      <c r="T377" s="91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5" t="s">
        <v>135</v>
      </c>
      <c r="AU377" s="15" t="s">
        <v>83</v>
      </c>
    </row>
    <row r="378" s="2" customFormat="1" ht="16.5" customHeight="1">
      <c r="A378" s="36"/>
      <c r="B378" s="37"/>
      <c r="C378" s="248" t="s">
        <v>627</v>
      </c>
      <c r="D378" s="248" t="s">
        <v>241</v>
      </c>
      <c r="E378" s="249" t="s">
        <v>628</v>
      </c>
      <c r="F378" s="250" t="s">
        <v>629</v>
      </c>
      <c r="G378" s="251" t="s">
        <v>132</v>
      </c>
      <c r="H378" s="252">
        <v>6</v>
      </c>
      <c r="I378" s="253"/>
      <c r="J378" s="254">
        <f>ROUND(I378*H378,2)</f>
        <v>0</v>
      </c>
      <c r="K378" s="255"/>
      <c r="L378" s="256"/>
      <c r="M378" s="257" t="s">
        <v>1</v>
      </c>
      <c r="N378" s="258" t="s">
        <v>40</v>
      </c>
      <c r="O378" s="90"/>
      <c r="P378" s="228">
        <f>O378*H378</f>
        <v>0</v>
      </c>
      <c r="Q378" s="228">
        <v>0.002</v>
      </c>
      <c r="R378" s="228">
        <f>Q378*H378</f>
        <v>0.012</v>
      </c>
      <c r="S378" s="228">
        <v>0</v>
      </c>
      <c r="T378" s="229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30" t="s">
        <v>588</v>
      </c>
      <c r="AT378" s="230" t="s">
        <v>241</v>
      </c>
      <c r="AU378" s="230" t="s">
        <v>83</v>
      </c>
      <c r="AY378" s="15" t="s">
        <v>127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5" t="s">
        <v>133</v>
      </c>
      <c r="BK378" s="231">
        <f>ROUND(I378*H378,2)</f>
        <v>0</v>
      </c>
      <c r="BL378" s="15" t="s">
        <v>411</v>
      </c>
      <c r="BM378" s="230" t="s">
        <v>630</v>
      </c>
    </row>
    <row r="379" s="2" customFormat="1">
      <c r="A379" s="36"/>
      <c r="B379" s="37"/>
      <c r="C379" s="38"/>
      <c r="D379" s="232" t="s">
        <v>135</v>
      </c>
      <c r="E379" s="38"/>
      <c r="F379" s="233" t="s">
        <v>629</v>
      </c>
      <c r="G379" s="38"/>
      <c r="H379" s="38"/>
      <c r="I379" s="234"/>
      <c r="J379" s="38"/>
      <c r="K379" s="38"/>
      <c r="L379" s="42"/>
      <c r="M379" s="235"/>
      <c r="N379" s="236"/>
      <c r="O379" s="90"/>
      <c r="P379" s="90"/>
      <c r="Q379" s="90"/>
      <c r="R379" s="90"/>
      <c r="S379" s="90"/>
      <c r="T379" s="91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5" t="s">
        <v>135</v>
      </c>
      <c r="AU379" s="15" t="s">
        <v>83</v>
      </c>
    </row>
    <row r="380" s="2" customFormat="1" ht="16.5" customHeight="1">
      <c r="A380" s="36"/>
      <c r="B380" s="37"/>
      <c r="C380" s="218" t="s">
        <v>631</v>
      </c>
      <c r="D380" s="218" t="s">
        <v>129</v>
      </c>
      <c r="E380" s="219" t="s">
        <v>632</v>
      </c>
      <c r="F380" s="220" t="s">
        <v>633</v>
      </c>
      <c r="G380" s="221" t="s">
        <v>132</v>
      </c>
      <c r="H380" s="222">
        <v>56</v>
      </c>
      <c r="I380" s="223"/>
      <c r="J380" s="224">
        <f>ROUND(I380*H380,2)</f>
        <v>0</v>
      </c>
      <c r="K380" s="225"/>
      <c r="L380" s="42"/>
      <c r="M380" s="226" t="s">
        <v>1</v>
      </c>
      <c r="N380" s="227" t="s">
        <v>40</v>
      </c>
      <c r="O380" s="90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30" t="s">
        <v>411</v>
      </c>
      <c r="AT380" s="230" t="s">
        <v>129</v>
      </c>
      <c r="AU380" s="230" t="s">
        <v>83</v>
      </c>
      <c r="AY380" s="15" t="s">
        <v>127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5" t="s">
        <v>133</v>
      </c>
      <c r="BK380" s="231">
        <f>ROUND(I380*H380,2)</f>
        <v>0</v>
      </c>
      <c r="BL380" s="15" t="s">
        <v>411</v>
      </c>
      <c r="BM380" s="230" t="s">
        <v>634</v>
      </c>
    </row>
    <row r="381" s="2" customFormat="1">
      <c r="A381" s="36"/>
      <c r="B381" s="37"/>
      <c r="C381" s="38"/>
      <c r="D381" s="232" t="s">
        <v>135</v>
      </c>
      <c r="E381" s="38"/>
      <c r="F381" s="233" t="s">
        <v>633</v>
      </c>
      <c r="G381" s="38"/>
      <c r="H381" s="38"/>
      <c r="I381" s="234"/>
      <c r="J381" s="38"/>
      <c r="K381" s="38"/>
      <c r="L381" s="42"/>
      <c r="M381" s="235"/>
      <c r="N381" s="236"/>
      <c r="O381" s="90"/>
      <c r="P381" s="90"/>
      <c r="Q381" s="90"/>
      <c r="R381" s="90"/>
      <c r="S381" s="90"/>
      <c r="T381" s="91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5" t="s">
        <v>135</v>
      </c>
      <c r="AU381" s="15" t="s">
        <v>83</v>
      </c>
    </row>
    <row r="382" s="2" customFormat="1" ht="16.5" customHeight="1">
      <c r="A382" s="36"/>
      <c r="B382" s="37"/>
      <c r="C382" s="248" t="s">
        <v>635</v>
      </c>
      <c r="D382" s="248" t="s">
        <v>241</v>
      </c>
      <c r="E382" s="249" t="s">
        <v>636</v>
      </c>
      <c r="F382" s="250" t="s">
        <v>637</v>
      </c>
      <c r="G382" s="251" t="s">
        <v>132</v>
      </c>
      <c r="H382" s="252">
        <v>50</v>
      </c>
      <c r="I382" s="253"/>
      <c r="J382" s="254">
        <f>ROUND(I382*H382,2)</f>
        <v>0</v>
      </c>
      <c r="K382" s="255"/>
      <c r="L382" s="256"/>
      <c r="M382" s="257" t="s">
        <v>1</v>
      </c>
      <c r="N382" s="258" t="s">
        <v>40</v>
      </c>
      <c r="O382" s="90"/>
      <c r="P382" s="228">
        <f>O382*H382</f>
        <v>0</v>
      </c>
      <c r="Q382" s="228">
        <v>0.00023000000000000001</v>
      </c>
      <c r="R382" s="228">
        <f>Q382*H382</f>
        <v>0.0115</v>
      </c>
      <c r="S382" s="228">
        <v>0</v>
      </c>
      <c r="T382" s="229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30" t="s">
        <v>588</v>
      </c>
      <c r="AT382" s="230" t="s">
        <v>241</v>
      </c>
      <c r="AU382" s="230" t="s">
        <v>83</v>
      </c>
      <c r="AY382" s="15" t="s">
        <v>127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5" t="s">
        <v>133</v>
      </c>
      <c r="BK382" s="231">
        <f>ROUND(I382*H382,2)</f>
        <v>0</v>
      </c>
      <c r="BL382" s="15" t="s">
        <v>411</v>
      </c>
      <c r="BM382" s="230" t="s">
        <v>638</v>
      </c>
    </row>
    <row r="383" s="2" customFormat="1">
      <c r="A383" s="36"/>
      <c r="B383" s="37"/>
      <c r="C383" s="38"/>
      <c r="D383" s="232" t="s">
        <v>135</v>
      </c>
      <c r="E383" s="38"/>
      <c r="F383" s="233" t="s">
        <v>637</v>
      </c>
      <c r="G383" s="38"/>
      <c r="H383" s="38"/>
      <c r="I383" s="234"/>
      <c r="J383" s="38"/>
      <c r="K383" s="38"/>
      <c r="L383" s="42"/>
      <c r="M383" s="235"/>
      <c r="N383" s="236"/>
      <c r="O383" s="90"/>
      <c r="P383" s="90"/>
      <c r="Q383" s="90"/>
      <c r="R383" s="90"/>
      <c r="S383" s="90"/>
      <c r="T383" s="91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5" t="s">
        <v>135</v>
      </c>
      <c r="AU383" s="15" t="s">
        <v>83</v>
      </c>
    </row>
    <row r="384" s="2" customFormat="1" ht="16.5" customHeight="1">
      <c r="A384" s="36"/>
      <c r="B384" s="37"/>
      <c r="C384" s="248" t="s">
        <v>639</v>
      </c>
      <c r="D384" s="248" t="s">
        <v>241</v>
      </c>
      <c r="E384" s="249" t="s">
        <v>640</v>
      </c>
      <c r="F384" s="250" t="s">
        <v>641</v>
      </c>
      <c r="G384" s="251" t="s">
        <v>132</v>
      </c>
      <c r="H384" s="252">
        <v>6</v>
      </c>
      <c r="I384" s="253"/>
      <c r="J384" s="254">
        <f>ROUND(I384*H384,2)</f>
        <v>0</v>
      </c>
      <c r="K384" s="255"/>
      <c r="L384" s="256"/>
      <c r="M384" s="257" t="s">
        <v>1</v>
      </c>
      <c r="N384" s="258" t="s">
        <v>40</v>
      </c>
      <c r="O384" s="90"/>
      <c r="P384" s="228">
        <f>O384*H384</f>
        <v>0</v>
      </c>
      <c r="Q384" s="228">
        <v>0.00020000000000000001</v>
      </c>
      <c r="R384" s="228">
        <f>Q384*H384</f>
        <v>0.0012000000000000001</v>
      </c>
      <c r="S384" s="228">
        <v>0</v>
      </c>
      <c r="T384" s="229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30" t="s">
        <v>588</v>
      </c>
      <c r="AT384" s="230" t="s">
        <v>241</v>
      </c>
      <c r="AU384" s="230" t="s">
        <v>83</v>
      </c>
      <c r="AY384" s="15" t="s">
        <v>127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5" t="s">
        <v>133</v>
      </c>
      <c r="BK384" s="231">
        <f>ROUND(I384*H384,2)</f>
        <v>0</v>
      </c>
      <c r="BL384" s="15" t="s">
        <v>411</v>
      </c>
      <c r="BM384" s="230" t="s">
        <v>642</v>
      </c>
    </row>
    <row r="385" s="2" customFormat="1">
      <c r="A385" s="36"/>
      <c r="B385" s="37"/>
      <c r="C385" s="38"/>
      <c r="D385" s="232" t="s">
        <v>135</v>
      </c>
      <c r="E385" s="38"/>
      <c r="F385" s="233" t="s">
        <v>641</v>
      </c>
      <c r="G385" s="38"/>
      <c r="H385" s="38"/>
      <c r="I385" s="234"/>
      <c r="J385" s="38"/>
      <c r="K385" s="38"/>
      <c r="L385" s="42"/>
      <c r="M385" s="235"/>
      <c r="N385" s="236"/>
      <c r="O385" s="90"/>
      <c r="P385" s="90"/>
      <c r="Q385" s="90"/>
      <c r="R385" s="90"/>
      <c r="S385" s="90"/>
      <c r="T385" s="91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5" t="s">
        <v>135</v>
      </c>
      <c r="AU385" s="15" t="s">
        <v>83</v>
      </c>
    </row>
    <row r="386" s="2" customFormat="1" ht="21.75" customHeight="1">
      <c r="A386" s="36"/>
      <c r="B386" s="37"/>
      <c r="C386" s="218" t="s">
        <v>643</v>
      </c>
      <c r="D386" s="218" t="s">
        <v>129</v>
      </c>
      <c r="E386" s="219" t="s">
        <v>644</v>
      </c>
      <c r="F386" s="220" t="s">
        <v>645</v>
      </c>
      <c r="G386" s="221" t="s">
        <v>132</v>
      </c>
      <c r="H386" s="222">
        <v>65</v>
      </c>
      <c r="I386" s="223"/>
      <c r="J386" s="224">
        <f>ROUND(I386*H386,2)</f>
        <v>0</v>
      </c>
      <c r="K386" s="225"/>
      <c r="L386" s="42"/>
      <c r="M386" s="226" t="s">
        <v>1</v>
      </c>
      <c r="N386" s="227" t="s">
        <v>40</v>
      </c>
      <c r="O386" s="90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30" t="s">
        <v>411</v>
      </c>
      <c r="AT386" s="230" t="s">
        <v>129</v>
      </c>
      <c r="AU386" s="230" t="s">
        <v>83</v>
      </c>
      <c r="AY386" s="15" t="s">
        <v>127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5" t="s">
        <v>133</v>
      </c>
      <c r="BK386" s="231">
        <f>ROUND(I386*H386,2)</f>
        <v>0</v>
      </c>
      <c r="BL386" s="15" t="s">
        <v>411</v>
      </c>
      <c r="BM386" s="230" t="s">
        <v>646</v>
      </c>
    </row>
    <row r="387" s="2" customFormat="1">
      <c r="A387" s="36"/>
      <c r="B387" s="37"/>
      <c r="C387" s="38"/>
      <c r="D387" s="232" t="s">
        <v>135</v>
      </c>
      <c r="E387" s="38"/>
      <c r="F387" s="233" t="s">
        <v>645</v>
      </c>
      <c r="G387" s="38"/>
      <c r="H387" s="38"/>
      <c r="I387" s="234"/>
      <c r="J387" s="38"/>
      <c r="K387" s="38"/>
      <c r="L387" s="42"/>
      <c r="M387" s="235"/>
      <c r="N387" s="236"/>
      <c r="O387" s="90"/>
      <c r="P387" s="90"/>
      <c r="Q387" s="90"/>
      <c r="R387" s="90"/>
      <c r="S387" s="90"/>
      <c r="T387" s="91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5" t="s">
        <v>135</v>
      </c>
      <c r="AU387" s="15" t="s">
        <v>83</v>
      </c>
    </row>
    <row r="388" s="2" customFormat="1" ht="16.5" customHeight="1">
      <c r="A388" s="36"/>
      <c r="B388" s="37"/>
      <c r="C388" s="248" t="s">
        <v>647</v>
      </c>
      <c r="D388" s="248" t="s">
        <v>241</v>
      </c>
      <c r="E388" s="249" t="s">
        <v>648</v>
      </c>
      <c r="F388" s="250" t="s">
        <v>649</v>
      </c>
      <c r="G388" s="251" t="s">
        <v>132</v>
      </c>
      <c r="H388" s="252">
        <v>36</v>
      </c>
      <c r="I388" s="253"/>
      <c r="J388" s="254">
        <f>ROUND(I388*H388,2)</f>
        <v>0</v>
      </c>
      <c r="K388" s="255"/>
      <c r="L388" s="256"/>
      <c r="M388" s="257" t="s">
        <v>1</v>
      </c>
      <c r="N388" s="258" t="s">
        <v>40</v>
      </c>
      <c r="O388" s="90"/>
      <c r="P388" s="228">
        <f>O388*H388</f>
        <v>0</v>
      </c>
      <c r="Q388" s="228">
        <v>0.00012999999999999999</v>
      </c>
      <c r="R388" s="228">
        <f>Q388*H388</f>
        <v>0.0046799999999999993</v>
      </c>
      <c r="S388" s="228">
        <v>0</v>
      </c>
      <c r="T388" s="229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230" t="s">
        <v>588</v>
      </c>
      <c r="AT388" s="230" t="s">
        <v>241</v>
      </c>
      <c r="AU388" s="230" t="s">
        <v>83</v>
      </c>
      <c r="AY388" s="15" t="s">
        <v>127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5" t="s">
        <v>133</v>
      </c>
      <c r="BK388" s="231">
        <f>ROUND(I388*H388,2)</f>
        <v>0</v>
      </c>
      <c r="BL388" s="15" t="s">
        <v>411</v>
      </c>
      <c r="BM388" s="230" t="s">
        <v>650</v>
      </c>
    </row>
    <row r="389" s="2" customFormat="1">
      <c r="A389" s="36"/>
      <c r="B389" s="37"/>
      <c r="C389" s="38"/>
      <c r="D389" s="232" t="s">
        <v>135</v>
      </c>
      <c r="E389" s="38"/>
      <c r="F389" s="233" t="s">
        <v>649</v>
      </c>
      <c r="G389" s="38"/>
      <c r="H389" s="38"/>
      <c r="I389" s="234"/>
      <c r="J389" s="38"/>
      <c r="K389" s="38"/>
      <c r="L389" s="42"/>
      <c r="M389" s="235"/>
      <c r="N389" s="236"/>
      <c r="O389" s="90"/>
      <c r="P389" s="90"/>
      <c r="Q389" s="90"/>
      <c r="R389" s="90"/>
      <c r="S389" s="90"/>
      <c r="T389" s="91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5" t="s">
        <v>135</v>
      </c>
      <c r="AU389" s="15" t="s">
        <v>83</v>
      </c>
    </row>
    <row r="390" s="2" customFormat="1" ht="16.5" customHeight="1">
      <c r="A390" s="36"/>
      <c r="B390" s="37"/>
      <c r="C390" s="248" t="s">
        <v>651</v>
      </c>
      <c r="D390" s="248" t="s">
        <v>241</v>
      </c>
      <c r="E390" s="249" t="s">
        <v>652</v>
      </c>
      <c r="F390" s="250" t="s">
        <v>653</v>
      </c>
      <c r="G390" s="251" t="s">
        <v>132</v>
      </c>
      <c r="H390" s="252">
        <v>3</v>
      </c>
      <c r="I390" s="253"/>
      <c r="J390" s="254">
        <f>ROUND(I390*H390,2)</f>
        <v>0</v>
      </c>
      <c r="K390" s="255"/>
      <c r="L390" s="256"/>
      <c r="M390" s="257" t="s">
        <v>1</v>
      </c>
      <c r="N390" s="258" t="s">
        <v>40</v>
      </c>
      <c r="O390" s="90"/>
      <c r="P390" s="228">
        <f>O390*H390</f>
        <v>0</v>
      </c>
      <c r="Q390" s="228">
        <v>0.00042999999999999999</v>
      </c>
      <c r="R390" s="228">
        <f>Q390*H390</f>
        <v>0.0012899999999999999</v>
      </c>
      <c r="S390" s="228">
        <v>0</v>
      </c>
      <c r="T390" s="229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230" t="s">
        <v>588</v>
      </c>
      <c r="AT390" s="230" t="s">
        <v>241</v>
      </c>
      <c r="AU390" s="230" t="s">
        <v>83</v>
      </c>
      <c r="AY390" s="15" t="s">
        <v>127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5" t="s">
        <v>133</v>
      </c>
      <c r="BK390" s="231">
        <f>ROUND(I390*H390,2)</f>
        <v>0</v>
      </c>
      <c r="BL390" s="15" t="s">
        <v>411</v>
      </c>
      <c r="BM390" s="230" t="s">
        <v>654</v>
      </c>
    </row>
    <row r="391" s="2" customFormat="1">
      <c r="A391" s="36"/>
      <c r="B391" s="37"/>
      <c r="C391" s="38"/>
      <c r="D391" s="232" t="s">
        <v>135</v>
      </c>
      <c r="E391" s="38"/>
      <c r="F391" s="233" t="s">
        <v>653</v>
      </c>
      <c r="G391" s="38"/>
      <c r="H391" s="38"/>
      <c r="I391" s="234"/>
      <c r="J391" s="38"/>
      <c r="K391" s="38"/>
      <c r="L391" s="42"/>
      <c r="M391" s="235"/>
      <c r="N391" s="236"/>
      <c r="O391" s="90"/>
      <c r="P391" s="90"/>
      <c r="Q391" s="90"/>
      <c r="R391" s="90"/>
      <c r="S391" s="90"/>
      <c r="T391" s="91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5" t="s">
        <v>135</v>
      </c>
      <c r="AU391" s="15" t="s">
        <v>83</v>
      </c>
    </row>
    <row r="392" s="2" customFormat="1" ht="16.5" customHeight="1">
      <c r="A392" s="36"/>
      <c r="B392" s="37"/>
      <c r="C392" s="248" t="s">
        <v>655</v>
      </c>
      <c r="D392" s="248" t="s">
        <v>241</v>
      </c>
      <c r="E392" s="249" t="s">
        <v>656</v>
      </c>
      <c r="F392" s="250" t="s">
        <v>657</v>
      </c>
      <c r="G392" s="251" t="s">
        <v>132</v>
      </c>
      <c r="H392" s="252">
        <v>2</v>
      </c>
      <c r="I392" s="253"/>
      <c r="J392" s="254">
        <f>ROUND(I392*H392,2)</f>
        <v>0</v>
      </c>
      <c r="K392" s="255"/>
      <c r="L392" s="256"/>
      <c r="M392" s="257" t="s">
        <v>1</v>
      </c>
      <c r="N392" s="258" t="s">
        <v>40</v>
      </c>
      <c r="O392" s="90"/>
      <c r="P392" s="228">
        <f>O392*H392</f>
        <v>0</v>
      </c>
      <c r="Q392" s="228">
        <v>0.00044999999999999999</v>
      </c>
      <c r="R392" s="228">
        <f>Q392*H392</f>
        <v>0.00089999999999999998</v>
      </c>
      <c r="S392" s="228">
        <v>0</v>
      </c>
      <c r="T392" s="229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30" t="s">
        <v>588</v>
      </c>
      <c r="AT392" s="230" t="s">
        <v>241</v>
      </c>
      <c r="AU392" s="230" t="s">
        <v>83</v>
      </c>
      <c r="AY392" s="15" t="s">
        <v>127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5" t="s">
        <v>133</v>
      </c>
      <c r="BK392" s="231">
        <f>ROUND(I392*H392,2)</f>
        <v>0</v>
      </c>
      <c r="BL392" s="15" t="s">
        <v>411</v>
      </c>
      <c r="BM392" s="230" t="s">
        <v>658</v>
      </c>
    </row>
    <row r="393" s="2" customFormat="1">
      <c r="A393" s="36"/>
      <c r="B393" s="37"/>
      <c r="C393" s="38"/>
      <c r="D393" s="232" t="s">
        <v>135</v>
      </c>
      <c r="E393" s="38"/>
      <c r="F393" s="233" t="s">
        <v>657</v>
      </c>
      <c r="G393" s="38"/>
      <c r="H393" s="38"/>
      <c r="I393" s="234"/>
      <c r="J393" s="38"/>
      <c r="K393" s="38"/>
      <c r="L393" s="42"/>
      <c r="M393" s="235"/>
      <c r="N393" s="236"/>
      <c r="O393" s="90"/>
      <c r="P393" s="90"/>
      <c r="Q393" s="90"/>
      <c r="R393" s="90"/>
      <c r="S393" s="90"/>
      <c r="T393" s="91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5" t="s">
        <v>135</v>
      </c>
      <c r="AU393" s="15" t="s">
        <v>83</v>
      </c>
    </row>
    <row r="394" s="2" customFormat="1" ht="21.75" customHeight="1">
      <c r="A394" s="36"/>
      <c r="B394" s="37"/>
      <c r="C394" s="248" t="s">
        <v>659</v>
      </c>
      <c r="D394" s="248" t="s">
        <v>241</v>
      </c>
      <c r="E394" s="249" t="s">
        <v>660</v>
      </c>
      <c r="F394" s="250" t="s">
        <v>661</v>
      </c>
      <c r="G394" s="251" t="s">
        <v>132</v>
      </c>
      <c r="H394" s="252">
        <v>24</v>
      </c>
      <c r="I394" s="253"/>
      <c r="J394" s="254">
        <f>ROUND(I394*H394,2)</f>
        <v>0</v>
      </c>
      <c r="K394" s="255"/>
      <c r="L394" s="256"/>
      <c r="M394" s="257" t="s">
        <v>1</v>
      </c>
      <c r="N394" s="258" t="s">
        <v>40</v>
      </c>
      <c r="O394" s="90"/>
      <c r="P394" s="228">
        <f>O394*H394</f>
        <v>0</v>
      </c>
      <c r="Q394" s="228">
        <v>0.00025999999999999998</v>
      </c>
      <c r="R394" s="228">
        <f>Q394*H394</f>
        <v>0.006239999999999999</v>
      </c>
      <c r="S394" s="228">
        <v>0</v>
      </c>
      <c r="T394" s="229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30" t="s">
        <v>588</v>
      </c>
      <c r="AT394" s="230" t="s">
        <v>241</v>
      </c>
      <c r="AU394" s="230" t="s">
        <v>83</v>
      </c>
      <c r="AY394" s="15" t="s">
        <v>127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5" t="s">
        <v>133</v>
      </c>
      <c r="BK394" s="231">
        <f>ROUND(I394*H394,2)</f>
        <v>0</v>
      </c>
      <c r="BL394" s="15" t="s">
        <v>411</v>
      </c>
      <c r="BM394" s="230" t="s">
        <v>662</v>
      </c>
    </row>
    <row r="395" s="2" customFormat="1">
      <c r="A395" s="36"/>
      <c r="B395" s="37"/>
      <c r="C395" s="38"/>
      <c r="D395" s="232" t="s">
        <v>135</v>
      </c>
      <c r="E395" s="38"/>
      <c r="F395" s="233" t="s">
        <v>661</v>
      </c>
      <c r="G395" s="38"/>
      <c r="H395" s="38"/>
      <c r="I395" s="234"/>
      <c r="J395" s="38"/>
      <c r="K395" s="38"/>
      <c r="L395" s="42"/>
      <c r="M395" s="235"/>
      <c r="N395" s="236"/>
      <c r="O395" s="90"/>
      <c r="P395" s="90"/>
      <c r="Q395" s="90"/>
      <c r="R395" s="90"/>
      <c r="S395" s="90"/>
      <c r="T395" s="91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5" t="s">
        <v>135</v>
      </c>
      <c r="AU395" s="15" t="s">
        <v>83</v>
      </c>
    </row>
    <row r="396" s="12" customFormat="1" ht="22.8" customHeight="1">
      <c r="A396" s="12"/>
      <c r="B396" s="202"/>
      <c r="C396" s="203"/>
      <c r="D396" s="204" t="s">
        <v>72</v>
      </c>
      <c r="E396" s="216" t="s">
        <v>663</v>
      </c>
      <c r="F396" s="216" t="s">
        <v>664</v>
      </c>
      <c r="G396" s="203"/>
      <c r="H396" s="203"/>
      <c r="I396" s="206"/>
      <c r="J396" s="217">
        <f>BK396</f>
        <v>0</v>
      </c>
      <c r="K396" s="203"/>
      <c r="L396" s="208"/>
      <c r="M396" s="209"/>
      <c r="N396" s="210"/>
      <c r="O396" s="210"/>
      <c r="P396" s="211">
        <f>SUM(P397:P400)</f>
        <v>0</v>
      </c>
      <c r="Q396" s="210"/>
      <c r="R396" s="211">
        <f>SUM(R397:R400)</f>
        <v>0.024459999999999999</v>
      </c>
      <c r="S396" s="210"/>
      <c r="T396" s="212">
        <f>SUM(T397:T400)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3" t="s">
        <v>139</v>
      </c>
      <c r="AT396" s="214" t="s">
        <v>72</v>
      </c>
      <c r="AU396" s="214" t="s">
        <v>81</v>
      </c>
      <c r="AY396" s="213" t="s">
        <v>127</v>
      </c>
      <c r="BK396" s="215">
        <f>SUM(BK397:BK400)</f>
        <v>0</v>
      </c>
    </row>
    <row r="397" s="2" customFormat="1" ht="16.5" customHeight="1">
      <c r="A397" s="36"/>
      <c r="B397" s="37"/>
      <c r="C397" s="218" t="s">
        <v>665</v>
      </c>
      <c r="D397" s="218" t="s">
        <v>129</v>
      </c>
      <c r="E397" s="219" t="s">
        <v>666</v>
      </c>
      <c r="F397" s="220" t="s">
        <v>667</v>
      </c>
      <c r="G397" s="221" t="s">
        <v>132</v>
      </c>
      <c r="H397" s="222">
        <v>1</v>
      </c>
      <c r="I397" s="223"/>
      <c r="J397" s="224">
        <f>ROUND(I397*H397,2)</f>
        <v>0</v>
      </c>
      <c r="K397" s="225"/>
      <c r="L397" s="42"/>
      <c r="M397" s="226" t="s">
        <v>1</v>
      </c>
      <c r="N397" s="227" t="s">
        <v>40</v>
      </c>
      <c r="O397" s="90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30" t="s">
        <v>411</v>
      </c>
      <c r="AT397" s="230" t="s">
        <v>129</v>
      </c>
      <c r="AU397" s="230" t="s">
        <v>83</v>
      </c>
      <c r="AY397" s="15" t="s">
        <v>127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5" t="s">
        <v>133</v>
      </c>
      <c r="BK397" s="231">
        <f>ROUND(I397*H397,2)</f>
        <v>0</v>
      </c>
      <c r="BL397" s="15" t="s">
        <v>411</v>
      </c>
      <c r="BM397" s="230" t="s">
        <v>668</v>
      </c>
    </row>
    <row r="398" s="2" customFormat="1">
      <c r="A398" s="36"/>
      <c r="B398" s="37"/>
      <c r="C398" s="38"/>
      <c r="D398" s="232" t="s">
        <v>135</v>
      </c>
      <c r="E398" s="38"/>
      <c r="F398" s="233" t="s">
        <v>667</v>
      </c>
      <c r="G398" s="38"/>
      <c r="H398" s="38"/>
      <c r="I398" s="234"/>
      <c r="J398" s="38"/>
      <c r="K398" s="38"/>
      <c r="L398" s="42"/>
      <c r="M398" s="235"/>
      <c r="N398" s="236"/>
      <c r="O398" s="90"/>
      <c r="P398" s="90"/>
      <c r="Q398" s="90"/>
      <c r="R398" s="90"/>
      <c r="S398" s="90"/>
      <c r="T398" s="91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5" t="s">
        <v>135</v>
      </c>
      <c r="AU398" s="15" t="s">
        <v>83</v>
      </c>
    </row>
    <row r="399" s="2" customFormat="1" ht="21.75" customHeight="1">
      <c r="A399" s="36"/>
      <c r="B399" s="37"/>
      <c r="C399" s="248" t="s">
        <v>669</v>
      </c>
      <c r="D399" s="248" t="s">
        <v>241</v>
      </c>
      <c r="E399" s="249" t="s">
        <v>670</v>
      </c>
      <c r="F399" s="250" t="s">
        <v>671</v>
      </c>
      <c r="G399" s="251" t="s">
        <v>142</v>
      </c>
      <c r="H399" s="252">
        <v>2</v>
      </c>
      <c r="I399" s="253"/>
      <c r="J399" s="254">
        <f>ROUND(I399*H399,2)</f>
        <v>0</v>
      </c>
      <c r="K399" s="255"/>
      <c r="L399" s="256"/>
      <c r="M399" s="257" t="s">
        <v>1</v>
      </c>
      <c r="N399" s="258" t="s">
        <v>40</v>
      </c>
      <c r="O399" s="90"/>
      <c r="P399" s="228">
        <f>O399*H399</f>
        <v>0</v>
      </c>
      <c r="Q399" s="228">
        <v>0.01223</v>
      </c>
      <c r="R399" s="228">
        <f>Q399*H399</f>
        <v>0.024459999999999999</v>
      </c>
      <c r="S399" s="228">
        <v>0</v>
      </c>
      <c r="T399" s="229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230" t="s">
        <v>588</v>
      </c>
      <c r="AT399" s="230" t="s">
        <v>241</v>
      </c>
      <c r="AU399" s="230" t="s">
        <v>83</v>
      </c>
      <c r="AY399" s="15" t="s">
        <v>127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5" t="s">
        <v>133</v>
      </c>
      <c r="BK399" s="231">
        <f>ROUND(I399*H399,2)</f>
        <v>0</v>
      </c>
      <c r="BL399" s="15" t="s">
        <v>411</v>
      </c>
      <c r="BM399" s="230" t="s">
        <v>672</v>
      </c>
    </row>
    <row r="400" s="2" customFormat="1">
      <c r="A400" s="36"/>
      <c r="B400" s="37"/>
      <c r="C400" s="38"/>
      <c r="D400" s="232" t="s">
        <v>135</v>
      </c>
      <c r="E400" s="38"/>
      <c r="F400" s="233" t="s">
        <v>671</v>
      </c>
      <c r="G400" s="38"/>
      <c r="H400" s="38"/>
      <c r="I400" s="234"/>
      <c r="J400" s="38"/>
      <c r="K400" s="38"/>
      <c r="L400" s="42"/>
      <c r="M400" s="235"/>
      <c r="N400" s="236"/>
      <c r="O400" s="90"/>
      <c r="P400" s="90"/>
      <c r="Q400" s="90"/>
      <c r="R400" s="90"/>
      <c r="S400" s="90"/>
      <c r="T400" s="91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5" t="s">
        <v>135</v>
      </c>
      <c r="AU400" s="15" t="s">
        <v>83</v>
      </c>
    </row>
    <row r="401" s="12" customFormat="1" ht="22.8" customHeight="1">
      <c r="A401" s="12"/>
      <c r="B401" s="202"/>
      <c r="C401" s="203"/>
      <c r="D401" s="204" t="s">
        <v>72</v>
      </c>
      <c r="E401" s="216" t="s">
        <v>673</v>
      </c>
      <c r="F401" s="216" t="s">
        <v>674</v>
      </c>
      <c r="G401" s="203"/>
      <c r="H401" s="203"/>
      <c r="I401" s="206"/>
      <c r="J401" s="217">
        <f>BK401</f>
        <v>0</v>
      </c>
      <c r="K401" s="203"/>
      <c r="L401" s="208"/>
      <c r="M401" s="209"/>
      <c r="N401" s="210"/>
      <c r="O401" s="210"/>
      <c r="P401" s="211">
        <f>SUM(P402:P409)</f>
        <v>0</v>
      </c>
      <c r="Q401" s="210"/>
      <c r="R401" s="211">
        <f>SUM(R402:R409)</f>
        <v>0.0099000000000000008</v>
      </c>
      <c r="S401" s="210"/>
      <c r="T401" s="212">
        <f>SUM(T402:T409)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3" t="s">
        <v>139</v>
      </c>
      <c r="AT401" s="214" t="s">
        <v>72</v>
      </c>
      <c r="AU401" s="214" t="s">
        <v>81</v>
      </c>
      <c r="AY401" s="213" t="s">
        <v>127</v>
      </c>
      <c r="BK401" s="215">
        <f>SUM(BK402:BK409)</f>
        <v>0</v>
      </c>
    </row>
    <row r="402" s="2" customFormat="1" ht="21.75" customHeight="1">
      <c r="A402" s="36"/>
      <c r="B402" s="37"/>
      <c r="C402" s="218" t="s">
        <v>675</v>
      </c>
      <c r="D402" s="218" t="s">
        <v>129</v>
      </c>
      <c r="E402" s="219" t="s">
        <v>676</v>
      </c>
      <c r="F402" s="220" t="s">
        <v>677</v>
      </c>
      <c r="G402" s="221" t="s">
        <v>613</v>
      </c>
      <c r="H402" s="222">
        <v>1</v>
      </c>
      <c r="I402" s="223"/>
      <c r="J402" s="224">
        <f>ROUND(I402*H402,2)</f>
        <v>0</v>
      </c>
      <c r="K402" s="225"/>
      <c r="L402" s="42"/>
      <c r="M402" s="226" t="s">
        <v>1</v>
      </c>
      <c r="N402" s="227" t="s">
        <v>40</v>
      </c>
      <c r="O402" s="90"/>
      <c r="P402" s="228">
        <f>O402*H402</f>
        <v>0</v>
      </c>
      <c r="Q402" s="228">
        <v>0.0099000000000000008</v>
      </c>
      <c r="R402" s="228">
        <f>Q402*H402</f>
        <v>0.0099000000000000008</v>
      </c>
      <c r="S402" s="228">
        <v>0</v>
      </c>
      <c r="T402" s="229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30" t="s">
        <v>411</v>
      </c>
      <c r="AT402" s="230" t="s">
        <v>129</v>
      </c>
      <c r="AU402" s="230" t="s">
        <v>83</v>
      </c>
      <c r="AY402" s="15" t="s">
        <v>127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5" t="s">
        <v>133</v>
      </c>
      <c r="BK402" s="231">
        <f>ROUND(I402*H402,2)</f>
        <v>0</v>
      </c>
      <c r="BL402" s="15" t="s">
        <v>411</v>
      </c>
      <c r="BM402" s="230" t="s">
        <v>678</v>
      </c>
    </row>
    <row r="403" s="2" customFormat="1">
      <c r="A403" s="36"/>
      <c r="B403" s="37"/>
      <c r="C403" s="38"/>
      <c r="D403" s="232" t="s">
        <v>135</v>
      </c>
      <c r="E403" s="38"/>
      <c r="F403" s="233" t="s">
        <v>677</v>
      </c>
      <c r="G403" s="38"/>
      <c r="H403" s="38"/>
      <c r="I403" s="234"/>
      <c r="J403" s="38"/>
      <c r="K403" s="38"/>
      <c r="L403" s="42"/>
      <c r="M403" s="235"/>
      <c r="N403" s="236"/>
      <c r="O403" s="90"/>
      <c r="P403" s="90"/>
      <c r="Q403" s="90"/>
      <c r="R403" s="90"/>
      <c r="S403" s="90"/>
      <c r="T403" s="91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5" t="s">
        <v>135</v>
      </c>
      <c r="AU403" s="15" t="s">
        <v>83</v>
      </c>
    </row>
    <row r="404" s="2" customFormat="1" ht="21.75" customHeight="1">
      <c r="A404" s="36"/>
      <c r="B404" s="37"/>
      <c r="C404" s="218" t="s">
        <v>679</v>
      </c>
      <c r="D404" s="218" t="s">
        <v>129</v>
      </c>
      <c r="E404" s="219" t="s">
        <v>680</v>
      </c>
      <c r="F404" s="220" t="s">
        <v>681</v>
      </c>
      <c r="G404" s="221" t="s">
        <v>142</v>
      </c>
      <c r="H404" s="222">
        <v>73</v>
      </c>
      <c r="I404" s="223"/>
      <c r="J404" s="224">
        <f>ROUND(I404*H404,2)</f>
        <v>0</v>
      </c>
      <c r="K404" s="225"/>
      <c r="L404" s="42"/>
      <c r="M404" s="226" t="s">
        <v>1</v>
      </c>
      <c r="N404" s="227" t="s">
        <v>40</v>
      </c>
      <c r="O404" s="90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30" t="s">
        <v>411</v>
      </c>
      <c r="AT404" s="230" t="s">
        <v>129</v>
      </c>
      <c r="AU404" s="230" t="s">
        <v>83</v>
      </c>
      <c r="AY404" s="15" t="s">
        <v>127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5" t="s">
        <v>133</v>
      </c>
      <c r="BK404" s="231">
        <f>ROUND(I404*H404,2)</f>
        <v>0</v>
      </c>
      <c r="BL404" s="15" t="s">
        <v>411</v>
      </c>
      <c r="BM404" s="230" t="s">
        <v>682</v>
      </c>
    </row>
    <row r="405" s="2" customFormat="1">
      <c r="A405" s="36"/>
      <c r="B405" s="37"/>
      <c r="C405" s="38"/>
      <c r="D405" s="232" t="s">
        <v>135</v>
      </c>
      <c r="E405" s="38"/>
      <c r="F405" s="233" t="s">
        <v>681</v>
      </c>
      <c r="G405" s="38"/>
      <c r="H405" s="38"/>
      <c r="I405" s="234"/>
      <c r="J405" s="38"/>
      <c r="K405" s="38"/>
      <c r="L405" s="42"/>
      <c r="M405" s="235"/>
      <c r="N405" s="236"/>
      <c r="O405" s="90"/>
      <c r="P405" s="90"/>
      <c r="Q405" s="90"/>
      <c r="R405" s="90"/>
      <c r="S405" s="90"/>
      <c r="T405" s="91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5" t="s">
        <v>135</v>
      </c>
      <c r="AU405" s="15" t="s">
        <v>83</v>
      </c>
    </row>
    <row r="406" s="2" customFormat="1" ht="21.75" customHeight="1">
      <c r="A406" s="36"/>
      <c r="B406" s="37"/>
      <c r="C406" s="218" t="s">
        <v>683</v>
      </c>
      <c r="D406" s="218" t="s">
        <v>129</v>
      </c>
      <c r="E406" s="219" t="s">
        <v>684</v>
      </c>
      <c r="F406" s="220" t="s">
        <v>685</v>
      </c>
      <c r="G406" s="221" t="s">
        <v>142</v>
      </c>
      <c r="H406" s="222">
        <v>73</v>
      </c>
      <c r="I406" s="223"/>
      <c r="J406" s="224">
        <f>ROUND(I406*H406,2)</f>
        <v>0</v>
      </c>
      <c r="K406" s="225"/>
      <c r="L406" s="42"/>
      <c r="M406" s="226" t="s">
        <v>1</v>
      </c>
      <c r="N406" s="227" t="s">
        <v>40</v>
      </c>
      <c r="O406" s="90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230" t="s">
        <v>411</v>
      </c>
      <c r="AT406" s="230" t="s">
        <v>129</v>
      </c>
      <c r="AU406" s="230" t="s">
        <v>83</v>
      </c>
      <c r="AY406" s="15" t="s">
        <v>127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5" t="s">
        <v>133</v>
      </c>
      <c r="BK406" s="231">
        <f>ROUND(I406*H406,2)</f>
        <v>0</v>
      </c>
      <c r="BL406" s="15" t="s">
        <v>411</v>
      </c>
      <c r="BM406" s="230" t="s">
        <v>686</v>
      </c>
    </row>
    <row r="407" s="2" customFormat="1">
      <c r="A407" s="36"/>
      <c r="B407" s="37"/>
      <c r="C407" s="38"/>
      <c r="D407" s="232" t="s">
        <v>135</v>
      </c>
      <c r="E407" s="38"/>
      <c r="F407" s="233" t="s">
        <v>685</v>
      </c>
      <c r="G407" s="38"/>
      <c r="H407" s="38"/>
      <c r="I407" s="234"/>
      <c r="J407" s="38"/>
      <c r="K407" s="38"/>
      <c r="L407" s="42"/>
      <c r="M407" s="235"/>
      <c r="N407" s="236"/>
      <c r="O407" s="90"/>
      <c r="P407" s="90"/>
      <c r="Q407" s="90"/>
      <c r="R407" s="90"/>
      <c r="S407" s="90"/>
      <c r="T407" s="91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5" t="s">
        <v>135</v>
      </c>
      <c r="AU407" s="15" t="s">
        <v>83</v>
      </c>
    </row>
    <row r="408" s="2" customFormat="1" ht="21.75" customHeight="1">
      <c r="A408" s="36"/>
      <c r="B408" s="37"/>
      <c r="C408" s="218" t="s">
        <v>687</v>
      </c>
      <c r="D408" s="218" t="s">
        <v>129</v>
      </c>
      <c r="E408" s="219" t="s">
        <v>688</v>
      </c>
      <c r="F408" s="220" t="s">
        <v>689</v>
      </c>
      <c r="G408" s="221" t="s">
        <v>152</v>
      </c>
      <c r="H408" s="222">
        <v>59</v>
      </c>
      <c r="I408" s="223"/>
      <c r="J408" s="224">
        <f>ROUND(I408*H408,2)</f>
        <v>0</v>
      </c>
      <c r="K408" s="225"/>
      <c r="L408" s="42"/>
      <c r="M408" s="226" t="s">
        <v>1</v>
      </c>
      <c r="N408" s="227" t="s">
        <v>40</v>
      </c>
      <c r="O408" s="90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30" t="s">
        <v>411</v>
      </c>
      <c r="AT408" s="230" t="s">
        <v>129</v>
      </c>
      <c r="AU408" s="230" t="s">
        <v>83</v>
      </c>
      <c r="AY408" s="15" t="s">
        <v>127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5" t="s">
        <v>133</v>
      </c>
      <c r="BK408" s="231">
        <f>ROUND(I408*H408,2)</f>
        <v>0</v>
      </c>
      <c r="BL408" s="15" t="s">
        <v>411</v>
      </c>
      <c r="BM408" s="230" t="s">
        <v>690</v>
      </c>
    </row>
    <row r="409" s="2" customFormat="1">
      <c r="A409" s="36"/>
      <c r="B409" s="37"/>
      <c r="C409" s="38"/>
      <c r="D409" s="232" t="s">
        <v>135</v>
      </c>
      <c r="E409" s="38"/>
      <c r="F409" s="233" t="s">
        <v>689</v>
      </c>
      <c r="G409" s="38"/>
      <c r="H409" s="38"/>
      <c r="I409" s="234"/>
      <c r="J409" s="38"/>
      <c r="K409" s="38"/>
      <c r="L409" s="42"/>
      <c r="M409" s="260"/>
      <c r="N409" s="261"/>
      <c r="O409" s="262"/>
      <c r="P409" s="262"/>
      <c r="Q409" s="262"/>
      <c r="R409" s="262"/>
      <c r="S409" s="262"/>
      <c r="T409" s="263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5" t="s">
        <v>135</v>
      </c>
      <c r="AU409" s="15" t="s">
        <v>83</v>
      </c>
    </row>
    <row r="410" s="2" customFormat="1" ht="6.96" customHeight="1">
      <c r="A410" s="36"/>
      <c r="B410" s="65"/>
      <c r="C410" s="66"/>
      <c r="D410" s="66"/>
      <c r="E410" s="66"/>
      <c r="F410" s="66"/>
      <c r="G410" s="66"/>
      <c r="H410" s="66"/>
      <c r="I410" s="66"/>
      <c r="J410" s="66"/>
      <c r="K410" s="66"/>
      <c r="L410" s="42"/>
      <c r="M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</row>
  </sheetData>
  <sheetProtection sheet="1" autoFilter="0" formatColumns="0" formatRows="0" objects="1" scenarios="1" spinCount="100000" saltValue="DA4tLOp1orcU6lo/QzYs8pO2EMNP7JWU2O6lo3b4zBNhJwGDxfwDuFf6UuX4KaEF5fPHXFF2w5tmqM01Qh2fjw==" hashValue="fEKO01oz8qr2/ecvzdTHZ9AahHXtjasqpa7NQCkknmQZqwJtPPsLJbdsp14yI/dwn570c8f/Xq59I4UlxUL+jg==" algorithmName="SHA-512" password="CC35"/>
  <autoFilter ref="C132:K409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87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Jarošov nad Nežárkou ON - oprava výpravní budovy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88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691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26. 4. 2021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">
        <v>1</v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">
        <v>21</v>
      </c>
      <c r="F15" s="36"/>
      <c r="G15" s="36"/>
      <c r="H15" s="36"/>
      <c r="I15" s="139" t="s">
        <v>26</v>
      </c>
      <c r="J15" s="142" t="s">
        <v>1</v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">
        <v>1</v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">
        <v>21</v>
      </c>
      <c r="F21" s="36"/>
      <c r="G21" s="36"/>
      <c r="H21" s="36"/>
      <c r="I21" s="139" t="s">
        <v>26</v>
      </c>
      <c r="J21" s="142" t="s">
        <v>1</v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">
        <v>1</v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">
        <v>21</v>
      </c>
      <c r="F24" s="36"/>
      <c r="G24" s="36"/>
      <c r="H24" s="36"/>
      <c r="I24" s="139" t="s">
        <v>26</v>
      </c>
      <c r="J24" s="142" t="s">
        <v>1</v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ROUND(J122,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ROUND((SUM(BE122:BE143)),  2)</f>
        <v>0</v>
      </c>
      <c r="G33" s="36"/>
      <c r="H33" s="36"/>
      <c r="I33" s="154">
        <v>0.20999999999999999</v>
      </c>
      <c r="J33" s="153">
        <f>ROUND(((SUM(BE122:BE143))*I33),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ROUND((SUM(BF122:BF143)),  2)</f>
        <v>0</v>
      </c>
      <c r="G34" s="36"/>
      <c r="H34" s="36"/>
      <c r="I34" s="154">
        <v>0.14999999999999999</v>
      </c>
      <c r="J34" s="153">
        <f>ROUND(((SUM(BF122:BF143))*I34),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ROUND((SUM(BG122:BG143)),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ROUND((SUM(BH122:BH143)),  2)</f>
        <v>0</v>
      </c>
      <c r="G36" s="36"/>
      <c r="H36" s="36"/>
      <c r="I36" s="154">
        <v>0.14999999999999999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ROUND((SUM(BI122:BI143)),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Jarošov nad Nežárkou ON - oprava výpravní budovy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>SO 02 - VRN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26. 4. 2021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91</v>
      </c>
      <c r="D94" s="175"/>
      <c r="E94" s="175"/>
      <c r="F94" s="175"/>
      <c r="G94" s="175"/>
      <c r="H94" s="175"/>
      <c r="I94" s="175"/>
      <c r="J94" s="176" t="s">
        <v>92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93</v>
      </c>
      <c r="D96" s="38"/>
      <c r="E96" s="38"/>
      <c r="F96" s="38"/>
      <c r="G96" s="38"/>
      <c r="H96" s="38"/>
      <c r="I96" s="38"/>
      <c r="J96" s="109">
        <f>J122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94</v>
      </c>
    </row>
    <row r="97" s="9" customFormat="1" ht="24.96" customHeight="1">
      <c r="A97" s="9"/>
      <c r="B97" s="178"/>
      <c r="C97" s="179"/>
      <c r="D97" s="180" t="s">
        <v>692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693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694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695</v>
      </c>
      <c r="E100" s="187"/>
      <c r="F100" s="187"/>
      <c r="G100" s="187"/>
      <c r="H100" s="187"/>
      <c r="I100" s="187"/>
      <c r="J100" s="188">
        <f>J134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696</v>
      </c>
      <c r="E101" s="187"/>
      <c r="F101" s="187"/>
      <c r="G101" s="187"/>
      <c r="H101" s="187"/>
      <c r="I101" s="187"/>
      <c r="J101" s="188">
        <f>J138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697</v>
      </c>
      <c r="E102" s="187"/>
      <c r="F102" s="187"/>
      <c r="G102" s="187"/>
      <c r="H102" s="187"/>
      <c r="I102" s="187"/>
      <c r="J102" s="188">
        <f>J141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2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112</v>
      </c>
      <c r="D109" s="38"/>
      <c r="E109" s="38"/>
      <c r="F109" s="38"/>
      <c r="G109" s="38"/>
      <c r="H109" s="38"/>
      <c r="I109" s="38"/>
      <c r="J109" s="38"/>
      <c r="K109" s="38"/>
      <c r="L109" s="62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2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38"/>
      <c r="J111" s="38"/>
      <c r="K111" s="38"/>
      <c r="L111" s="62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73" t="str">
        <f>E7</f>
        <v>Jarošov nad Nežárkou ON - oprava výpravní budovy</v>
      </c>
      <c r="F112" s="30"/>
      <c r="G112" s="30"/>
      <c r="H112" s="30"/>
      <c r="I112" s="38"/>
      <c r="J112" s="38"/>
      <c r="K112" s="38"/>
      <c r="L112" s="6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88</v>
      </c>
      <c r="D113" s="38"/>
      <c r="E113" s="38"/>
      <c r="F113" s="38"/>
      <c r="G113" s="38"/>
      <c r="H113" s="38"/>
      <c r="I113" s="38"/>
      <c r="J113" s="38"/>
      <c r="K113" s="38"/>
      <c r="L113" s="62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5" t="str">
        <f>E9</f>
        <v>SO 02 - VRN</v>
      </c>
      <c r="F114" s="38"/>
      <c r="G114" s="38"/>
      <c r="H114" s="38"/>
      <c r="I114" s="38"/>
      <c r="J114" s="38"/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F12</f>
        <v xml:space="preserve"> </v>
      </c>
      <c r="G116" s="38"/>
      <c r="H116" s="38"/>
      <c r="I116" s="30" t="s">
        <v>22</v>
      </c>
      <c r="J116" s="78" t="str">
        <f>IF(J12="","",J12)</f>
        <v>26. 4. 2021</v>
      </c>
      <c r="K116" s="38"/>
      <c r="L116" s="62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2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E15</f>
        <v xml:space="preserve"> </v>
      </c>
      <c r="G118" s="38"/>
      <c r="H118" s="38"/>
      <c r="I118" s="30" t="s">
        <v>29</v>
      </c>
      <c r="J118" s="34" t="str">
        <f>E21</f>
        <v xml:space="preserve"> </v>
      </c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IF(E18="","",E18)</f>
        <v>Vyplň údaj</v>
      </c>
      <c r="G119" s="38"/>
      <c r="H119" s="38"/>
      <c r="I119" s="30" t="s">
        <v>31</v>
      </c>
      <c r="J119" s="34" t="str">
        <f>E24</f>
        <v xml:space="preserve"> </v>
      </c>
      <c r="K119" s="38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2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0"/>
      <c r="B121" s="191"/>
      <c r="C121" s="192" t="s">
        <v>113</v>
      </c>
      <c r="D121" s="193" t="s">
        <v>58</v>
      </c>
      <c r="E121" s="193" t="s">
        <v>54</v>
      </c>
      <c r="F121" s="193" t="s">
        <v>55</v>
      </c>
      <c r="G121" s="193" t="s">
        <v>114</v>
      </c>
      <c r="H121" s="193" t="s">
        <v>115</v>
      </c>
      <c r="I121" s="193" t="s">
        <v>116</v>
      </c>
      <c r="J121" s="194" t="s">
        <v>92</v>
      </c>
      <c r="K121" s="195" t="s">
        <v>117</v>
      </c>
      <c r="L121" s="196"/>
      <c r="M121" s="99" t="s">
        <v>1</v>
      </c>
      <c r="N121" s="100" t="s">
        <v>37</v>
      </c>
      <c r="O121" s="100" t="s">
        <v>118</v>
      </c>
      <c r="P121" s="100" t="s">
        <v>119</v>
      </c>
      <c r="Q121" s="100" t="s">
        <v>120</v>
      </c>
      <c r="R121" s="100" t="s">
        <v>121</v>
      </c>
      <c r="S121" s="100" t="s">
        <v>122</v>
      </c>
      <c r="T121" s="101" t="s">
        <v>123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6"/>
      <c r="B122" s="37"/>
      <c r="C122" s="106" t="s">
        <v>124</v>
      </c>
      <c r="D122" s="38"/>
      <c r="E122" s="38"/>
      <c r="F122" s="38"/>
      <c r="G122" s="38"/>
      <c r="H122" s="38"/>
      <c r="I122" s="38"/>
      <c r="J122" s="197">
        <f>BK122</f>
        <v>0</v>
      </c>
      <c r="K122" s="38"/>
      <c r="L122" s="42"/>
      <c r="M122" s="102"/>
      <c r="N122" s="198"/>
      <c r="O122" s="103"/>
      <c r="P122" s="199">
        <f>P123</f>
        <v>0</v>
      </c>
      <c r="Q122" s="103"/>
      <c r="R122" s="199">
        <f>R123</f>
        <v>0</v>
      </c>
      <c r="S122" s="103"/>
      <c r="T122" s="200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72</v>
      </c>
      <c r="AU122" s="15" t="s">
        <v>94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72</v>
      </c>
      <c r="E123" s="205" t="s">
        <v>85</v>
      </c>
      <c r="F123" s="205" t="s">
        <v>698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P124+P128+P134+P138+P141</f>
        <v>0</v>
      </c>
      <c r="Q123" s="210"/>
      <c r="R123" s="211">
        <f>R124+R128+R134+R138+R141</f>
        <v>0</v>
      </c>
      <c r="S123" s="210"/>
      <c r="T123" s="212">
        <f>T124+T128+T134+T138+T141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149</v>
      </c>
      <c r="AT123" s="214" t="s">
        <v>72</v>
      </c>
      <c r="AU123" s="214" t="s">
        <v>73</v>
      </c>
      <c r="AY123" s="213" t="s">
        <v>127</v>
      </c>
      <c r="BK123" s="215">
        <f>BK124+BK128+BK134+BK138+BK141</f>
        <v>0</v>
      </c>
    </row>
    <row r="124" s="12" customFormat="1" ht="22.8" customHeight="1">
      <c r="A124" s="12"/>
      <c r="B124" s="202"/>
      <c r="C124" s="203"/>
      <c r="D124" s="204" t="s">
        <v>72</v>
      </c>
      <c r="E124" s="216" t="s">
        <v>699</v>
      </c>
      <c r="F124" s="216" t="s">
        <v>700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SUM(P125:P127)</f>
        <v>0</v>
      </c>
      <c r="Q124" s="210"/>
      <c r="R124" s="211">
        <f>SUM(R125:R127)</f>
        <v>0</v>
      </c>
      <c r="S124" s="210"/>
      <c r="T124" s="212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149</v>
      </c>
      <c r="AT124" s="214" t="s">
        <v>72</v>
      </c>
      <c r="AU124" s="214" t="s">
        <v>81</v>
      </c>
      <c r="AY124" s="213" t="s">
        <v>127</v>
      </c>
      <c r="BK124" s="215">
        <f>SUM(BK125:BK127)</f>
        <v>0</v>
      </c>
    </row>
    <row r="125" s="2" customFormat="1" ht="16.5" customHeight="1">
      <c r="A125" s="36"/>
      <c r="B125" s="37"/>
      <c r="C125" s="218" t="s">
        <v>81</v>
      </c>
      <c r="D125" s="218" t="s">
        <v>129</v>
      </c>
      <c r="E125" s="219" t="s">
        <v>701</v>
      </c>
      <c r="F125" s="220" t="s">
        <v>702</v>
      </c>
      <c r="G125" s="221" t="s">
        <v>613</v>
      </c>
      <c r="H125" s="222">
        <v>1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703</v>
      </c>
      <c r="AT125" s="230" t="s">
        <v>129</v>
      </c>
      <c r="AU125" s="230" t="s">
        <v>83</v>
      </c>
      <c r="AY125" s="15" t="s">
        <v>127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133</v>
      </c>
      <c r="BK125" s="231">
        <f>ROUND(I125*H125,2)</f>
        <v>0</v>
      </c>
      <c r="BL125" s="15" t="s">
        <v>703</v>
      </c>
      <c r="BM125" s="230" t="s">
        <v>704</v>
      </c>
    </row>
    <row r="126" s="2" customFormat="1">
      <c r="A126" s="36"/>
      <c r="B126" s="37"/>
      <c r="C126" s="38"/>
      <c r="D126" s="232" t="s">
        <v>135</v>
      </c>
      <c r="E126" s="38"/>
      <c r="F126" s="233" t="s">
        <v>702</v>
      </c>
      <c r="G126" s="38"/>
      <c r="H126" s="38"/>
      <c r="I126" s="234"/>
      <c r="J126" s="38"/>
      <c r="K126" s="38"/>
      <c r="L126" s="42"/>
      <c r="M126" s="235"/>
      <c r="N126" s="236"/>
      <c r="O126" s="90"/>
      <c r="P126" s="90"/>
      <c r="Q126" s="90"/>
      <c r="R126" s="90"/>
      <c r="S126" s="90"/>
      <c r="T126" s="91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135</v>
      </c>
      <c r="AU126" s="15" t="s">
        <v>83</v>
      </c>
    </row>
    <row r="127" s="2" customFormat="1">
      <c r="A127" s="36"/>
      <c r="B127" s="37"/>
      <c r="C127" s="38"/>
      <c r="D127" s="232" t="s">
        <v>499</v>
      </c>
      <c r="E127" s="38"/>
      <c r="F127" s="259" t="s">
        <v>705</v>
      </c>
      <c r="G127" s="38"/>
      <c r="H127" s="38"/>
      <c r="I127" s="234"/>
      <c r="J127" s="38"/>
      <c r="K127" s="38"/>
      <c r="L127" s="42"/>
      <c r="M127" s="235"/>
      <c r="N127" s="236"/>
      <c r="O127" s="90"/>
      <c r="P127" s="90"/>
      <c r="Q127" s="90"/>
      <c r="R127" s="90"/>
      <c r="S127" s="90"/>
      <c r="T127" s="91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499</v>
      </c>
      <c r="AU127" s="15" t="s">
        <v>83</v>
      </c>
    </row>
    <row r="128" s="12" customFormat="1" ht="22.8" customHeight="1">
      <c r="A128" s="12"/>
      <c r="B128" s="202"/>
      <c r="C128" s="203"/>
      <c r="D128" s="204" t="s">
        <v>72</v>
      </c>
      <c r="E128" s="216" t="s">
        <v>706</v>
      </c>
      <c r="F128" s="216" t="s">
        <v>707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SUM(P129:P133)</f>
        <v>0</v>
      </c>
      <c r="Q128" s="210"/>
      <c r="R128" s="211">
        <f>SUM(R129:R133)</f>
        <v>0</v>
      </c>
      <c r="S128" s="210"/>
      <c r="T128" s="212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149</v>
      </c>
      <c r="AT128" s="214" t="s">
        <v>72</v>
      </c>
      <c r="AU128" s="214" t="s">
        <v>81</v>
      </c>
      <c r="AY128" s="213" t="s">
        <v>127</v>
      </c>
      <c r="BK128" s="215">
        <f>SUM(BK129:BK133)</f>
        <v>0</v>
      </c>
    </row>
    <row r="129" s="2" customFormat="1" ht="16.5" customHeight="1">
      <c r="A129" s="36"/>
      <c r="B129" s="37"/>
      <c r="C129" s="218" t="s">
        <v>83</v>
      </c>
      <c r="D129" s="218" t="s">
        <v>129</v>
      </c>
      <c r="E129" s="219" t="s">
        <v>708</v>
      </c>
      <c r="F129" s="220" t="s">
        <v>707</v>
      </c>
      <c r="G129" s="221" t="s">
        <v>613</v>
      </c>
      <c r="H129" s="222">
        <v>1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703</v>
      </c>
      <c r="AT129" s="230" t="s">
        <v>129</v>
      </c>
      <c r="AU129" s="230" t="s">
        <v>83</v>
      </c>
      <c r="AY129" s="15" t="s">
        <v>127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133</v>
      </c>
      <c r="BK129" s="231">
        <f>ROUND(I129*H129,2)</f>
        <v>0</v>
      </c>
      <c r="BL129" s="15" t="s">
        <v>703</v>
      </c>
      <c r="BM129" s="230" t="s">
        <v>709</v>
      </c>
    </row>
    <row r="130" s="2" customFormat="1">
      <c r="A130" s="36"/>
      <c r="B130" s="37"/>
      <c r="C130" s="38"/>
      <c r="D130" s="232" t="s">
        <v>135</v>
      </c>
      <c r="E130" s="38"/>
      <c r="F130" s="233" t="s">
        <v>707</v>
      </c>
      <c r="G130" s="38"/>
      <c r="H130" s="38"/>
      <c r="I130" s="234"/>
      <c r="J130" s="38"/>
      <c r="K130" s="38"/>
      <c r="L130" s="42"/>
      <c r="M130" s="235"/>
      <c r="N130" s="236"/>
      <c r="O130" s="90"/>
      <c r="P130" s="90"/>
      <c r="Q130" s="90"/>
      <c r="R130" s="90"/>
      <c r="S130" s="90"/>
      <c r="T130" s="91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135</v>
      </c>
      <c r="AU130" s="15" t="s">
        <v>83</v>
      </c>
    </row>
    <row r="131" s="2" customFormat="1" ht="16.5" customHeight="1">
      <c r="A131" s="36"/>
      <c r="B131" s="37"/>
      <c r="C131" s="218" t="s">
        <v>139</v>
      </c>
      <c r="D131" s="218" t="s">
        <v>129</v>
      </c>
      <c r="E131" s="219" t="s">
        <v>710</v>
      </c>
      <c r="F131" s="220" t="s">
        <v>711</v>
      </c>
      <c r="G131" s="221" t="s">
        <v>613</v>
      </c>
      <c r="H131" s="222">
        <v>1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40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703</v>
      </c>
      <c r="AT131" s="230" t="s">
        <v>129</v>
      </c>
      <c r="AU131" s="230" t="s">
        <v>83</v>
      </c>
      <c r="AY131" s="15" t="s">
        <v>127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133</v>
      </c>
      <c r="BK131" s="231">
        <f>ROUND(I131*H131,2)</f>
        <v>0</v>
      </c>
      <c r="BL131" s="15" t="s">
        <v>703</v>
      </c>
      <c r="BM131" s="230" t="s">
        <v>712</v>
      </c>
    </row>
    <row r="132" s="2" customFormat="1">
      <c r="A132" s="36"/>
      <c r="B132" s="37"/>
      <c r="C132" s="38"/>
      <c r="D132" s="232" t="s">
        <v>135</v>
      </c>
      <c r="E132" s="38"/>
      <c r="F132" s="233" t="s">
        <v>711</v>
      </c>
      <c r="G132" s="38"/>
      <c r="H132" s="38"/>
      <c r="I132" s="234"/>
      <c r="J132" s="38"/>
      <c r="K132" s="38"/>
      <c r="L132" s="42"/>
      <c r="M132" s="235"/>
      <c r="N132" s="236"/>
      <c r="O132" s="90"/>
      <c r="P132" s="90"/>
      <c r="Q132" s="90"/>
      <c r="R132" s="90"/>
      <c r="S132" s="90"/>
      <c r="T132" s="91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135</v>
      </c>
      <c r="AU132" s="15" t="s">
        <v>83</v>
      </c>
    </row>
    <row r="133" s="2" customFormat="1">
      <c r="A133" s="36"/>
      <c r="B133" s="37"/>
      <c r="C133" s="38"/>
      <c r="D133" s="232" t="s">
        <v>499</v>
      </c>
      <c r="E133" s="38"/>
      <c r="F133" s="259" t="s">
        <v>713</v>
      </c>
      <c r="G133" s="38"/>
      <c r="H133" s="38"/>
      <c r="I133" s="234"/>
      <c r="J133" s="38"/>
      <c r="K133" s="38"/>
      <c r="L133" s="42"/>
      <c r="M133" s="235"/>
      <c r="N133" s="236"/>
      <c r="O133" s="90"/>
      <c r="P133" s="90"/>
      <c r="Q133" s="90"/>
      <c r="R133" s="90"/>
      <c r="S133" s="90"/>
      <c r="T133" s="91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499</v>
      </c>
      <c r="AU133" s="15" t="s">
        <v>83</v>
      </c>
    </row>
    <row r="134" s="12" customFormat="1" ht="22.8" customHeight="1">
      <c r="A134" s="12"/>
      <c r="B134" s="202"/>
      <c r="C134" s="203"/>
      <c r="D134" s="204" t="s">
        <v>72</v>
      </c>
      <c r="E134" s="216" t="s">
        <v>714</v>
      </c>
      <c r="F134" s="216" t="s">
        <v>715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SUM(P135:P137)</f>
        <v>0</v>
      </c>
      <c r="Q134" s="210"/>
      <c r="R134" s="211">
        <f>SUM(R135:R137)</f>
        <v>0</v>
      </c>
      <c r="S134" s="210"/>
      <c r="T134" s="21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149</v>
      </c>
      <c r="AT134" s="214" t="s">
        <v>72</v>
      </c>
      <c r="AU134" s="214" t="s">
        <v>81</v>
      </c>
      <c r="AY134" s="213" t="s">
        <v>127</v>
      </c>
      <c r="BK134" s="215">
        <f>SUM(BK135:BK137)</f>
        <v>0</v>
      </c>
    </row>
    <row r="135" s="2" customFormat="1" ht="16.5" customHeight="1">
      <c r="A135" s="36"/>
      <c r="B135" s="37"/>
      <c r="C135" s="218" t="s">
        <v>133</v>
      </c>
      <c r="D135" s="218" t="s">
        <v>129</v>
      </c>
      <c r="E135" s="219" t="s">
        <v>716</v>
      </c>
      <c r="F135" s="220" t="s">
        <v>717</v>
      </c>
      <c r="G135" s="221" t="s">
        <v>613</v>
      </c>
      <c r="H135" s="222">
        <v>1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40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703</v>
      </c>
      <c r="AT135" s="230" t="s">
        <v>129</v>
      </c>
      <c r="AU135" s="230" t="s">
        <v>83</v>
      </c>
      <c r="AY135" s="15" t="s">
        <v>127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133</v>
      </c>
      <c r="BK135" s="231">
        <f>ROUND(I135*H135,2)</f>
        <v>0</v>
      </c>
      <c r="BL135" s="15" t="s">
        <v>703</v>
      </c>
      <c r="BM135" s="230" t="s">
        <v>718</v>
      </c>
    </row>
    <row r="136" s="2" customFormat="1">
      <c r="A136" s="36"/>
      <c r="B136" s="37"/>
      <c r="C136" s="38"/>
      <c r="D136" s="232" t="s">
        <v>135</v>
      </c>
      <c r="E136" s="38"/>
      <c r="F136" s="233" t="s">
        <v>717</v>
      </c>
      <c r="G136" s="38"/>
      <c r="H136" s="38"/>
      <c r="I136" s="234"/>
      <c r="J136" s="38"/>
      <c r="K136" s="38"/>
      <c r="L136" s="42"/>
      <c r="M136" s="235"/>
      <c r="N136" s="236"/>
      <c r="O136" s="90"/>
      <c r="P136" s="90"/>
      <c r="Q136" s="90"/>
      <c r="R136" s="90"/>
      <c r="S136" s="90"/>
      <c r="T136" s="91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135</v>
      </c>
      <c r="AU136" s="15" t="s">
        <v>83</v>
      </c>
    </row>
    <row r="137" s="2" customFormat="1">
      <c r="A137" s="36"/>
      <c r="B137" s="37"/>
      <c r="C137" s="38"/>
      <c r="D137" s="232" t="s">
        <v>499</v>
      </c>
      <c r="E137" s="38"/>
      <c r="F137" s="259" t="s">
        <v>719</v>
      </c>
      <c r="G137" s="38"/>
      <c r="H137" s="38"/>
      <c r="I137" s="234"/>
      <c r="J137" s="38"/>
      <c r="K137" s="38"/>
      <c r="L137" s="42"/>
      <c r="M137" s="235"/>
      <c r="N137" s="236"/>
      <c r="O137" s="90"/>
      <c r="P137" s="90"/>
      <c r="Q137" s="90"/>
      <c r="R137" s="90"/>
      <c r="S137" s="90"/>
      <c r="T137" s="91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499</v>
      </c>
      <c r="AU137" s="15" t="s">
        <v>83</v>
      </c>
    </row>
    <row r="138" s="12" customFormat="1" ht="22.8" customHeight="1">
      <c r="A138" s="12"/>
      <c r="B138" s="202"/>
      <c r="C138" s="203"/>
      <c r="D138" s="204" t="s">
        <v>72</v>
      </c>
      <c r="E138" s="216" t="s">
        <v>720</v>
      </c>
      <c r="F138" s="216" t="s">
        <v>721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SUM(P139:P140)</f>
        <v>0</v>
      </c>
      <c r="Q138" s="210"/>
      <c r="R138" s="211">
        <f>SUM(R139:R140)</f>
        <v>0</v>
      </c>
      <c r="S138" s="210"/>
      <c r="T138" s="212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149</v>
      </c>
      <c r="AT138" s="214" t="s">
        <v>72</v>
      </c>
      <c r="AU138" s="214" t="s">
        <v>81</v>
      </c>
      <c r="AY138" s="213" t="s">
        <v>127</v>
      </c>
      <c r="BK138" s="215">
        <f>SUM(BK139:BK140)</f>
        <v>0</v>
      </c>
    </row>
    <row r="139" s="2" customFormat="1" ht="16.5" customHeight="1">
      <c r="A139" s="36"/>
      <c r="B139" s="37"/>
      <c r="C139" s="218" t="s">
        <v>149</v>
      </c>
      <c r="D139" s="218" t="s">
        <v>129</v>
      </c>
      <c r="E139" s="219" t="s">
        <v>722</v>
      </c>
      <c r="F139" s="220" t="s">
        <v>723</v>
      </c>
      <c r="G139" s="221" t="s">
        <v>613</v>
      </c>
      <c r="H139" s="222">
        <v>1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40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703</v>
      </c>
      <c r="AT139" s="230" t="s">
        <v>129</v>
      </c>
      <c r="AU139" s="230" t="s">
        <v>83</v>
      </c>
      <c r="AY139" s="15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133</v>
      </c>
      <c r="BK139" s="231">
        <f>ROUND(I139*H139,2)</f>
        <v>0</v>
      </c>
      <c r="BL139" s="15" t="s">
        <v>703</v>
      </c>
      <c r="BM139" s="230" t="s">
        <v>724</v>
      </c>
    </row>
    <row r="140" s="2" customFormat="1">
      <c r="A140" s="36"/>
      <c r="B140" s="37"/>
      <c r="C140" s="38"/>
      <c r="D140" s="232" t="s">
        <v>135</v>
      </c>
      <c r="E140" s="38"/>
      <c r="F140" s="233" t="s">
        <v>723</v>
      </c>
      <c r="G140" s="38"/>
      <c r="H140" s="38"/>
      <c r="I140" s="234"/>
      <c r="J140" s="38"/>
      <c r="K140" s="38"/>
      <c r="L140" s="42"/>
      <c r="M140" s="235"/>
      <c r="N140" s="236"/>
      <c r="O140" s="90"/>
      <c r="P140" s="90"/>
      <c r="Q140" s="90"/>
      <c r="R140" s="90"/>
      <c r="S140" s="90"/>
      <c r="T140" s="91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135</v>
      </c>
      <c r="AU140" s="15" t="s">
        <v>83</v>
      </c>
    </row>
    <row r="141" s="12" customFormat="1" ht="22.8" customHeight="1">
      <c r="A141" s="12"/>
      <c r="B141" s="202"/>
      <c r="C141" s="203"/>
      <c r="D141" s="204" t="s">
        <v>72</v>
      </c>
      <c r="E141" s="216" t="s">
        <v>725</v>
      </c>
      <c r="F141" s="216" t="s">
        <v>726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SUM(P142:P143)</f>
        <v>0</v>
      </c>
      <c r="Q141" s="210"/>
      <c r="R141" s="211">
        <f>SUM(R142:R143)</f>
        <v>0</v>
      </c>
      <c r="S141" s="210"/>
      <c r="T141" s="212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149</v>
      </c>
      <c r="AT141" s="214" t="s">
        <v>72</v>
      </c>
      <c r="AU141" s="214" t="s">
        <v>81</v>
      </c>
      <c r="AY141" s="213" t="s">
        <v>127</v>
      </c>
      <c r="BK141" s="215">
        <f>SUM(BK142:BK143)</f>
        <v>0</v>
      </c>
    </row>
    <row r="142" s="2" customFormat="1" ht="16.5" customHeight="1">
      <c r="A142" s="36"/>
      <c r="B142" s="37"/>
      <c r="C142" s="218" t="s">
        <v>154</v>
      </c>
      <c r="D142" s="218" t="s">
        <v>129</v>
      </c>
      <c r="E142" s="219" t="s">
        <v>727</v>
      </c>
      <c r="F142" s="220" t="s">
        <v>726</v>
      </c>
      <c r="G142" s="221" t="s">
        <v>613</v>
      </c>
      <c r="H142" s="222">
        <v>1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40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703</v>
      </c>
      <c r="AT142" s="230" t="s">
        <v>129</v>
      </c>
      <c r="AU142" s="230" t="s">
        <v>83</v>
      </c>
      <c r="AY142" s="15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133</v>
      </c>
      <c r="BK142" s="231">
        <f>ROUND(I142*H142,2)</f>
        <v>0</v>
      </c>
      <c r="BL142" s="15" t="s">
        <v>703</v>
      </c>
      <c r="BM142" s="230" t="s">
        <v>728</v>
      </c>
    </row>
    <row r="143" s="2" customFormat="1">
      <c r="A143" s="36"/>
      <c r="B143" s="37"/>
      <c r="C143" s="38"/>
      <c r="D143" s="232" t="s">
        <v>135</v>
      </c>
      <c r="E143" s="38"/>
      <c r="F143" s="233" t="s">
        <v>726</v>
      </c>
      <c r="G143" s="38"/>
      <c r="H143" s="38"/>
      <c r="I143" s="234"/>
      <c r="J143" s="38"/>
      <c r="K143" s="38"/>
      <c r="L143" s="42"/>
      <c r="M143" s="260"/>
      <c r="N143" s="261"/>
      <c r="O143" s="262"/>
      <c r="P143" s="262"/>
      <c r="Q143" s="262"/>
      <c r="R143" s="262"/>
      <c r="S143" s="262"/>
      <c r="T143" s="26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135</v>
      </c>
      <c r="AU143" s="15" t="s">
        <v>83</v>
      </c>
    </row>
    <row r="144" s="2" customFormat="1" ht="6.96" customHeight="1">
      <c r="A144" s="36"/>
      <c r="B144" s="65"/>
      <c r="C144" s="66"/>
      <c r="D144" s="66"/>
      <c r="E144" s="66"/>
      <c r="F144" s="66"/>
      <c r="G144" s="66"/>
      <c r="H144" s="66"/>
      <c r="I144" s="66"/>
      <c r="J144" s="66"/>
      <c r="K144" s="66"/>
      <c r="L144" s="42"/>
      <c r="M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</row>
  </sheetData>
  <sheetProtection sheet="1" autoFilter="0" formatColumns="0" formatRows="0" objects="1" scenarios="1" spinCount="100000" saltValue="pJn4Oam9IXX/pyuxKdyC6ZO6Yza+K+AdNcCAV3HKZOm0J7Ucq6cExqQ85zhuqO9/aFMUTHRXq5RFISEwl/McCA==" hashValue="Lk8ZmQyZ9Jy+uFvnKfM1yaaRWxm51AeyXuQIzb9nJz9CazNG8oLMdmAQj+oIsXeZYaRh5MgXPmgJDkSsqeQ0zg==" algorithmName="SHA-512" password="CC35"/>
  <autoFilter ref="C121:K14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2021-05-10T08:30:54Z</dcterms:created>
  <dcterms:modified xsi:type="dcterms:W3CDTF">2021-05-10T08:30:59Z</dcterms:modified>
</cp:coreProperties>
</file>